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W Disney Sleep 2" sheetId="1" r:id="rId1"/>
  </sheets>
  <definedNames>
    <definedName name="_xlnm.Print_Area">'W Disney Sleep 2'!$A$6:$J$209</definedName>
    <definedName name="_xlnm.Print_Titles">'W Disney Sleep 2'!$1:$5</definedName>
  </definedNames>
  <calcPr fullCalcOnLoad="1"/>
</workbook>
</file>

<file path=xl/sharedStrings.xml><?xml version="1.0" encoding="utf-8"?>
<sst xmlns="http://schemas.openxmlformats.org/spreadsheetml/2006/main" count="17" uniqueCount="11">
  <si>
    <t>Walt Disney. Sleeping Beauty Bonds a 100 años.</t>
  </si>
  <si>
    <t>VAN DE LOS FLUJOS DESCONTADOS AL (3,775 ;  6) % SEMESTRAL (VAN = 100 ; 62,92)</t>
  </si>
  <si>
    <t>Año</t>
  </si>
  <si>
    <t>Flujos</t>
  </si>
  <si>
    <t xml:space="preserve">VAN </t>
  </si>
  <si>
    <t>ACUM</t>
  </si>
  <si>
    <t>ACUM(%)</t>
  </si>
  <si>
    <t>SUMA</t>
  </si>
  <si>
    <t>VA al 3,775% semestral</t>
  </si>
  <si>
    <t>VA al 6% semestral</t>
  </si>
  <si>
    <t>VA al 1% semestral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</si>
</sst>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0.0%"/>
    <numFmt numFmtId="166" formatCode="0.000%"/>
  </numFmts>
  <fonts count="41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625"/>
          <c:w val="0.956"/>
          <c:h val="0.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 Disney Sleep 2'!$F$2:$F$2</c:f>
              <c:strCache>
                <c:ptCount val="1"/>
                <c:pt idx="0">
                  <c:v>VA al 3,775% semestral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Disney Sleep 2'!$A$7:$A$206</c:f>
              <c:numCache/>
            </c:numRef>
          </c:xVal>
          <c:yVal>
            <c:numRef>
              <c:f>'W Disney Sleep 2'!$F$7:$F$206</c:f>
              <c:numCache/>
            </c:numRef>
          </c:yVal>
          <c:smooth val="1"/>
        </c:ser>
        <c:ser>
          <c:idx val="1"/>
          <c:order val="1"/>
          <c:tx>
            <c:strRef>
              <c:f>'W Disney Sleep 2'!$J$2:$J$2</c:f>
              <c:strCache>
                <c:ptCount val="1"/>
                <c:pt idx="0">
                  <c:v>VA al 6% semestral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Disney Sleep 2'!$A$7:$A$206</c:f>
              <c:numCache/>
            </c:numRef>
          </c:xVal>
          <c:yVal>
            <c:numRef>
              <c:f>'W Disney Sleep 2'!$J$7:$J$206</c:f>
              <c:numCache/>
            </c:numRef>
          </c:yVal>
          <c:smooth val="1"/>
        </c:ser>
        <c:ser>
          <c:idx val="2"/>
          <c:order val="2"/>
          <c:tx>
            <c:strRef>
              <c:f>'W Disney Sleep 2'!$N$2</c:f>
              <c:strCache>
                <c:ptCount val="1"/>
                <c:pt idx="0">
                  <c:v>VA al 1% semestral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Disney Sleep 2'!$A$7:$A$206</c:f>
              <c:numCache/>
            </c:numRef>
          </c:xVal>
          <c:yVal>
            <c:numRef>
              <c:f>'W Disney Sleep 2'!$N$7:$N$206</c:f>
              <c:numCache/>
            </c:numRef>
          </c:yVal>
          <c:smooth val="1"/>
        </c:ser>
        <c:axId val="53966771"/>
        <c:axId val="15938892"/>
      </c:scatterChart>
      <c:valAx>
        <c:axId val="539667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 val="autoZero"/>
        <c:crossBetween val="midCat"/>
        <c:dispUnits/>
      </c:valAx>
      <c:valAx>
        <c:axId val="159388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55925"/>
          <c:w val="0.3175"/>
          <c:h val="0.24025"/>
        </c:manualLayout>
      </c:layout>
      <c:overlay val="0"/>
      <c:spPr>
        <a:solidFill>
          <a:srgbClr val="FFFFFF"/>
        </a:solidFill>
        <a:ln w="3175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</xdr:row>
      <xdr:rowOff>57150</xdr:rowOff>
    </xdr:from>
    <xdr:to>
      <xdr:col>25</xdr:col>
      <xdr:colOff>409575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0944225" y="190500"/>
        <a:ext cx="881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PageLayoutView="0" workbookViewId="0" topLeftCell="A1">
      <pane ySplit="5040" topLeftCell="A185" activePane="bottomLeft" state="split"/>
      <selection pane="topLeft" activeCell="S199" sqref="S199"/>
      <selection pane="bottomLeft" activeCell="Q189" sqref="Q189"/>
    </sheetView>
  </sheetViews>
  <sheetFormatPr defaultColWidth="11.25390625" defaultRowHeight="12"/>
  <cols>
    <col min="1" max="1" width="5.00390625" style="0" customWidth="1"/>
    <col min="2" max="2" width="8.75390625" style="0" customWidth="1"/>
    <col min="3" max="3" width="8.375" style="0" customWidth="1"/>
    <col min="4" max="6" width="11.25390625" style="0" customWidth="1"/>
    <col min="7" max="7" width="3.375" style="0" customWidth="1"/>
    <col min="8" max="10" width="11.25390625" style="0" customWidth="1"/>
    <col min="11" max="11" width="3.375" style="0" customWidth="1"/>
  </cols>
  <sheetData>
    <row r="1" ht="10.5">
      <c r="C1" s="1" t="s">
        <v>0</v>
      </c>
    </row>
    <row r="2" spans="6:14" ht="10.5">
      <c r="F2" t="s">
        <v>8</v>
      </c>
      <c r="J2" t="s">
        <v>9</v>
      </c>
      <c r="N2" t="s">
        <v>10</v>
      </c>
    </row>
    <row r="3" ht="10.5">
      <c r="D3" t="s">
        <v>1</v>
      </c>
    </row>
    <row r="4" spans="3:14" ht="10.5">
      <c r="C4" s="4"/>
      <c r="D4" s="3">
        <v>0.03775</v>
      </c>
      <c r="E4" s="3">
        <v>0.03775</v>
      </c>
      <c r="F4" s="3">
        <v>0.03775</v>
      </c>
      <c r="H4" s="3">
        <v>0.06</v>
      </c>
      <c r="I4" s="3">
        <v>0.06</v>
      </c>
      <c r="J4" s="3">
        <v>0.06</v>
      </c>
      <c r="L4" s="3">
        <v>0.01</v>
      </c>
      <c r="M4" s="3">
        <v>0.01</v>
      </c>
      <c r="N4" s="3">
        <v>0.01</v>
      </c>
    </row>
    <row r="5" spans="2:14" ht="10.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/>
      <c r="H5" s="4" t="s">
        <v>4</v>
      </c>
      <c r="I5" s="4" t="s">
        <v>5</v>
      </c>
      <c r="J5" s="4" t="s">
        <v>6</v>
      </c>
      <c r="K5" s="4"/>
      <c r="L5" s="4" t="s">
        <v>4</v>
      </c>
      <c r="M5" s="4" t="s">
        <v>5</v>
      </c>
      <c r="N5" s="4" t="s">
        <v>6</v>
      </c>
    </row>
    <row r="6" spans="1:14" ht="10.5">
      <c r="A6">
        <v>0</v>
      </c>
      <c r="B6">
        <v>1993.5</v>
      </c>
      <c r="C6">
        <f>-100</f>
        <v>-100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>
      <c r="A7">
        <f aca="true" t="shared" si="0" ref="A7:A38">B7-B$6</f>
        <v>0.5</v>
      </c>
      <c r="B7">
        <f aca="true" t="shared" si="1" ref="B7:B38">B6+0.5</f>
        <v>1994</v>
      </c>
      <c r="C7">
        <f aca="true" t="shared" si="2" ref="C7:C38">7.55/2</f>
        <v>3.775</v>
      </c>
      <c r="D7">
        <f aca="true" t="shared" si="3" ref="D7:D38">C7/1.03775^(A7*2)</f>
        <v>3.6376776680317997</v>
      </c>
      <c r="E7">
        <f>D7</f>
        <v>3.6376776680317997</v>
      </c>
      <c r="F7" s="2">
        <f aca="true" t="shared" si="4" ref="F7:F38">E7/D$208</f>
        <v>0.03637677668031797</v>
      </c>
      <c r="H7">
        <f>C7/1.06^(A7*2)</f>
        <v>3.5613207547169807</v>
      </c>
      <c r="I7">
        <f>H7</f>
        <v>3.5613207547169807</v>
      </c>
      <c r="J7" s="2">
        <f aca="true" t="shared" si="5" ref="J7:J38">I7/H$208</f>
        <v>0.05660348379505705</v>
      </c>
      <c r="L7">
        <f>C7/1.01^(A7*2)</f>
        <v>3.7376237623762374</v>
      </c>
      <c r="M7">
        <f>L7</f>
        <v>3.7376237623762374</v>
      </c>
      <c r="N7" s="2">
        <f aca="true" t="shared" si="6" ref="N7:N70">M7/L$208</f>
        <v>0.011006946850983279</v>
      </c>
    </row>
    <row r="8" spans="1:14" ht="10.5">
      <c r="A8">
        <f t="shared" si="0"/>
        <v>1</v>
      </c>
      <c r="B8">
        <f t="shared" si="1"/>
        <v>1994.5</v>
      </c>
      <c r="C8">
        <f t="shared" si="2"/>
        <v>3.775</v>
      </c>
      <c r="D8">
        <f t="shared" si="3"/>
        <v>3.505350679866827</v>
      </c>
      <c r="E8">
        <f aca="true" t="shared" si="7" ref="E8:E39">E7+D8</f>
        <v>7.1430283478986265</v>
      </c>
      <c r="F8" s="2">
        <f t="shared" si="4"/>
        <v>0.07143028347898621</v>
      </c>
      <c r="H8">
        <f aca="true" t="shared" si="8" ref="H8:H38">C8/1.06^(A8*2)</f>
        <v>3.3597365610537553</v>
      </c>
      <c r="I8">
        <f aca="true" t="shared" si="9" ref="I8:I39">I7+H8</f>
        <v>6.921057315770736</v>
      </c>
      <c r="J8" s="2">
        <f t="shared" si="5"/>
        <v>0.11000299680926182</v>
      </c>
      <c r="L8">
        <f aca="true" t="shared" si="10" ref="L8:L71">C8/1.01^(A8*2)</f>
        <v>3.700617586511126</v>
      </c>
      <c r="M8">
        <f aca="true" t="shared" si="11" ref="M8:M71">M7+L8</f>
        <v>7.438241348887363</v>
      </c>
      <c r="N8" s="2">
        <f>M8/L$208</f>
        <v>0.02190491403017464</v>
      </c>
    </row>
    <row r="9" spans="1:14" ht="10.5">
      <c r="A9">
        <f t="shared" si="0"/>
        <v>1.5</v>
      </c>
      <c r="B9">
        <f t="shared" si="1"/>
        <v>1995</v>
      </c>
      <c r="C9">
        <f t="shared" si="2"/>
        <v>3.775</v>
      </c>
      <c r="D9">
        <f t="shared" si="3"/>
        <v>3.3778373209991104</v>
      </c>
      <c r="E9">
        <f t="shared" si="7"/>
        <v>10.520865668897738</v>
      </c>
      <c r="F9" s="2">
        <f t="shared" si="4"/>
        <v>0.1052086566889773</v>
      </c>
      <c r="H9">
        <f t="shared" si="8"/>
        <v>3.1695627934469384</v>
      </c>
      <c r="I9">
        <f t="shared" si="9"/>
        <v>10.090620109217674</v>
      </c>
      <c r="J9" s="2">
        <f t="shared" si="5"/>
        <v>0.1603798958792663</v>
      </c>
      <c r="L9">
        <f t="shared" si="10"/>
        <v>3.663977808426858</v>
      </c>
      <c r="M9">
        <f t="shared" si="11"/>
        <v>11.10221915731422</v>
      </c>
      <c r="N9" s="2">
        <f t="shared" si="6"/>
        <v>0.032694980544225496</v>
      </c>
    </row>
    <row r="10" spans="1:14" ht="10.5">
      <c r="A10">
        <f t="shared" si="0"/>
        <v>2</v>
      </c>
      <c r="B10">
        <f t="shared" si="1"/>
        <v>1995.5</v>
      </c>
      <c r="C10">
        <f t="shared" si="2"/>
        <v>3.775</v>
      </c>
      <c r="D10">
        <f t="shared" si="3"/>
        <v>3.2549624871106824</v>
      </c>
      <c r="E10">
        <f t="shared" si="7"/>
        <v>13.77582815600842</v>
      </c>
      <c r="F10" s="2">
        <f t="shared" si="4"/>
        <v>0.1377582815600841</v>
      </c>
      <c r="H10">
        <f t="shared" si="8"/>
        <v>2.990153578723527</v>
      </c>
      <c r="I10">
        <f t="shared" si="9"/>
        <v>13.080773687941202</v>
      </c>
      <c r="J10" s="2">
        <f t="shared" si="5"/>
        <v>0.2079052723604026</v>
      </c>
      <c r="L10">
        <f t="shared" si="10"/>
        <v>3.627700800422631</v>
      </c>
      <c r="M10">
        <f t="shared" si="11"/>
        <v>14.72991995773685</v>
      </c>
      <c r="N10" s="2">
        <f t="shared" si="6"/>
        <v>0.04337821471655308</v>
      </c>
    </row>
    <row r="11" spans="1:14" ht="10.5">
      <c r="A11">
        <f t="shared" si="0"/>
        <v>2.5</v>
      </c>
      <c r="B11">
        <f t="shared" si="1"/>
        <v>1996</v>
      </c>
      <c r="C11">
        <f t="shared" si="2"/>
        <v>3.775</v>
      </c>
      <c r="D11">
        <f t="shared" si="3"/>
        <v>3.1365574436142447</v>
      </c>
      <c r="E11">
        <f t="shared" si="7"/>
        <v>16.912385599622663</v>
      </c>
      <c r="F11" s="2">
        <f t="shared" si="4"/>
        <v>0.1691238559962265</v>
      </c>
      <c r="H11">
        <f t="shared" si="8"/>
        <v>2.820899602569365</v>
      </c>
      <c r="I11">
        <f t="shared" si="9"/>
        <v>15.901673290510566</v>
      </c>
      <c r="J11" s="2">
        <f t="shared" si="5"/>
        <v>0.2527405331916633</v>
      </c>
      <c r="L11">
        <f t="shared" si="10"/>
        <v>3.5917829707154767</v>
      </c>
      <c r="M11">
        <f t="shared" si="11"/>
        <v>18.32170292845233</v>
      </c>
      <c r="N11" s="2">
        <f t="shared" si="6"/>
        <v>0.05395567429311504</v>
      </c>
    </row>
    <row r="12" spans="1:14" ht="10.5">
      <c r="A12">
        <f t="shared" si="0"/>
        <v>3</v>
      </c>
      <c r="B12">
        <f t="shared" si="1"/>
        <v>1996.5</v>
      </c>
      <c r="C12">
        <f t="shared" si="2"/>
        <v>3.775</v>
      </c>
      <c r="D12">
        <f t="shared" si="3"/>
        <v>3.0224595939429</v>
      </c>
      <c r="E12">
        <f t="shared" si="7"/>
        <v>19.934845193565565</v>
      </c>
      <c r="F12" s="2">
        <f t="shared" si="4"/>
        <v>0.1993484519356555</v>
      </c>
      <c r="H12">
        <f t="shared" si="8"/>
        <v>2.661226040159778</v>
      </c>
      <c r="I12">
        <f t="shared" si="9"/>
        <v>18.562899330670344</v>
      </c>
      <c r="J12" s="2">
        <f t="shared" si="5"/>
        <v>0.2950379490702111</v>
      </c>
      <c r="L12">
        <f t="shared" si="10"/>
        <v>3.55622076308463</v>
      </c>
      <c r="M12">
        <f t="shared" si="11"/>
        <v>21.877923691536957</v>
      </c>
      <c r="N12" s="2">
        <f t="shared" si="6"/>
        <v>0.06442840654713677</v>
      </c>
    </row>
    <row r="13" spans="1:14" ht="10.5">
      <c r="A13">
        <f t="shared" si="0"/>
        <v>3.5</v>
      </c>
      <c r="B13">
        <f t="shared" si="1"/>
        <v>1997</v>
      </c>
      <c r="C13">
        <f t="shared" si="2"/>
        <v>3.775</v>
      </c>
      <c r="D13">
        <f t="shared" si="3"/>
        <v>2.9125122562687547</v>
      </c>
      <c r="E13">
        <f t="shared" si="7"/>
        <v>22.84735744983432</v>
      </c>
      <c r="F13" s="2">
        <f t="shared" si="4"/>
        <v>0.22847357449834305</v>
      </c>
      <c r="H13">
        <f t="shared" si="8"/>
        <v>2.5105906039243187</v>
      </c>
      <c r="I13">
        <f t="shared" si="9"/>
        <v>21.07348993459466</v>
      </c>
      <c r="J13" s="2">
        <f t="shared" si="5"/>
        <v>0.33494117159714293</v>
      </c>
      <c r="L13">
        <f t="shared" si="10"/>
        <v>3.5210106565194366</v>
      </c>
      <c r="M13">
        <f t="shared" si="11"/>
        <v>25.398934348056393</v>
      </c>
      <c r="N13" s="2">
        <f t="shared" si="6"/>
        <v>0.07479744838280188</v>
      </c>
    </row>
    <row r="14" spans="1:14" ht="10.5">
      <c r="A14">
        <f t="shared" si="0"/>
        <v>4</v>
      </c>
      <c r="B14">
        <f t="shared" si="1"/>
        <v>1997.5</v>
      </c>
      <c r="C14">
        <f t="shared" si="2"/>
        <v>3.775</v>
      </c>
      <c r="D14">
        <f t="shared" si="3"/>
        <v>2.806564448343777</v>
      </c>
      <c r="E14">
        <f t="shared" si="7"/>
        <v>25.653921898178098</v>
      </c>
      <c r="F14" s="2">
        <f t="shared" si="4"/>
        <v>0.2565392189817808</v>
      </c>
      <c r="H14">
        <f t="shared" si="8"/>
        <v>2.368481701815395</v>
      </c>
      <c r="I14">
        <f t="shared" si="9"/>
        <v>23.441971636410056</v>
      </c>
      <c r="J14" s="2">
        <f t="shared" si="5"/>
        <v>0.37258572115085226</v>
      </c>
      <c r="L14">
        <f t="shared" si="10"/>
        <v>3.4861491648707283</v>
      </c>
      <c r="M14">
        <f t="shared" si="11"/>
        <v>28.88508351292712</v>
      </c>
      <c r="N14" s="2">
        <f t="shared" si="6"/>
        <v>0.08506382643791582</v>
      </c>
    </row>
    <row r="15" spans="1:14" ht="10.5">
      <c r="A15">
        <f t="shared" si="0"/>
        <v>4.5</v>
      </c>
      <c r="B15">
        <f t="shared" si="1"/>
        <v>1998</v>
      </c>
      <c r="C15">
        <f t="shared" si="2"/>
        <v>3.775</v>
      </c>
      <c r="D15">
        <f t="shared" si="3"/>
        <v>2.704470680167456</v>
      </c>
      <c r="E15">
        <f t="shared" si="7"/>
        <v>28.358392578345555</v>
      </c>
      <c r="F15" s="2">
        <f t="shared" si="4"/>
        <v>0.28358392578345537</v>
      </c>
      <c r="H15">
        <f t="shared" si="8"/>
        <v>2.2344166998258443</v>
      </c>
      <c r="I15">
        <f t="shared" si="9"/>
        <v>25.6763883362359</v>
      </c>
      <c r="J15" s="2">
        <f t="shared" si="5"/>
        <v>0.4080994471449176</v>
      </c>
      <c r="L15">
        <f t="shared" si="10"/>
        <v>3.4516328365056714</v>
      </c>
      <c r="M15">
        <f t="shared" si="11"/>
        <v>32.33671634943279</v>
      </c>
      <c r="N15" s="2">
        <f t="shared" si="6"/>
        <v>0.0952285571855534</v>
      </c>
    </row>
    <row r="16" spans="1:14" ht="10.5">
      <c r="A16">
        <f t="shared" si="0"/>
        <v>5</v>
      </c>
      <c r="B16">
        <f t="shared" si="1"/>
        <v>1998.5</v>
      </c>
      <c r="C16">
        <f t="shared" si="2"/>
        <v>3.775</v>
      </c>
      <c r="D16">
        <f t="shared" si="3"/>
        <v>2.6060907541965364</v>
      </c>
      <c r="E16">
        <f t="shared" si="7"/>
        <v>30.96448333254209</v>
      </c>
      <c r="F16" s="2">
        <f t="shared" si="4"/>
        <v>0.3096448333254207</v>
      </c>
      <c r="H16">
        <f t="shared" si="8"/>
        <v>2.10794028285457</v>
      </c>
      <c r="I16">
        <f t="shared" si="9"/>
        <v>27.78432861909047</v>
      </c>
      <c r="J16" s="2">
        <f t="shared" si="5"/>
        <v>0.4416029622336586</v>
      </c>
      <c r="L16">
        <f t="shared" si="10"/>
        <v>3.417458253966011</v>
      </c>
      <c r="M16">
        <f t="shared" si="11"/>
        <v>35.7541746033988</v>
      </c>
      <c r="N16" s="2">
        <f t="shared" si="6"/>
        <v>0.10529264703469951</v>
      </c>
    </row>
    <row r="17" spans="1:14" ht="10.5">
      <c r="A17">
        <f t="shared" si="0"/>
        <v>5.5</v>
      </c>
      <c r="B17">
        <f t="shared" si="1"/>
        <v>1999</v>
      </c>
      <c r="C17">
        <f t="shared" si="2"/>
        <v>3.775</v>
      </c>
      <c r="D17">
        <f t="shared" si="3"/>
        <v>2.5112895728224878</v>
      </c>
      <c r="E17">
        <f t="shared" si="7"/>
        <v>33.47577290536458</v>
      </c>
      <c r="F17" s="2">
        <f t="shared" si="4"/>
        <v>0.33475772905364554</v>
      </c>
      <c r="H17">
        <f t="shared" si="8"/>
        <v>1.9886229083533675</v>
      </c>
      <c r="I17">
        <f t="shared" si="9"/>
        <v>29.772951527443837</v>
      </c>
      <c r="J17" s="2">
        <f t="shared" si="5"/>
        <v>0.4732100519400179</v>
      </c>
      <c r="L17">
        <f t="shared" si="10"/>
        <v>3.3836220336297145</v>
      </c>
      <c r="M17">
        <f t="shared" si="11"/>
        <v>39.137796637028515</v>
      </c>
      <c r="N17" s="2">
        <f t="shared" si="6"/>
        <v>0.11525709242989368</v>
      </c>
    </row>
    <row r="18" spans="1:14" ht="10.5">
      <c r="A18">
        <f t="shared" si="0"/>
        <v>6</v>
      </c>
      <c r="B18">
        <f t="shared" si="1"/>
        <v>1999.5</v>
      </c>
      <c r="C18">
        <f t="shared" si="2"/>
        <v>3.775</v>
      </c>
      <c r="D18">
        <f t="shared" si="3"/>
        <v>2.419936952852313</v>
      </c>
      <c r="E18">
        <f t="shared" si="7"/>
        <v>35.89570985821689</v>
      </c>
      <c r="F18" s="2">
        <f t="shared" si="4"/>
        <v>0.3589570985821686</v>
      </c>
      <c r="H18">
        <f t="shared" si="8"/>
        <v>1.8760593475031768</v>
      </c>
      <c r="I18">
        <f t="shared" si="9"/>
        <v>31.649010874947013</v>
      </c>
      <c r="J18" s="2">
        <f t="shared" si="5"/>
        <v>0.5030280610969607</v>
      </c>
      <c r="L18">
        <f t="shared" si="10"/>
        <v>3.350120825375955</v>
      </c>
      <c r="M18">
        <f t="shared" si="11"/>
        <v>42.48791746240447</v>
      </c>
      <c r="N18" s="2">
        <f t="shared" si="6"/>
        <v>0.1251228799498879</v>
      </c>
    </row>
    <row r="19" spans="1:14" ht="10.5">
      <c r="A19">
        <f t="shared" si="0"/>
        <v>6.5</v>
      </c>
      <c r="B19">
        <f t="shared" si="1"/>
        <v>2000</v>
      </c>
      <c r="C19">
        <f t="shared" si="2"/>
        <v>3.775</v>
      </c>
      <c r="D19">
        <f t="shared" si="3"/>
        <v>2.331907446737955</v>
      </c>
      <c r="E19">
        <f t="shared" si="7"/>
        <v>38.22761730495485</v>
      </c>
      <c r="F19" s="2">
        <f t="shared" si="4"/>
        <v>0.3822761730495482</v>
      </c>
      <c r="H19">
        <f t="shared" si="8"/>
        <v>1.769867308965261</v>
      </c>
      <c r="I19">
        <f t="shared" si="9"/>
        <v>33.41887818391228</v>
      </c>
      <c r="J19" s="2">
        <f t="shared" si="5"/>
        <v>0.5311582584148313</v>
      </c>
      <c r="L19">
        <f t="shared" si="10"/>
        <v>3.316951312253421</v>
      </c>
      <c r="M19">
        <f t="shared" si="11"/>
        <v>45.80486877465789</v>
      </c>
      <c r="N19" s="2">
        <f t="shared" si="6"/>
        <v>0.13489098640532776</v>
      </c>
    </row>
    <row r="20" spans="1:14" ht="10.5">
      <c r="A20">
        <f t="shared" si="0"/>
        <v>7</v>
      </c>
      <c r="B20">
        <f t="shared" si="1"/>
        <v>2000.5</v>
      </c>
      <c r="C20">
        <f t="shared" si="2"/>
        <v>3.775</v>
      </c>
      <c r="D20">
        <f t="shared" si="3"/>
        <v>2.247080170308798</v>
      </c>
      <c r="E20">
        <f t="shared" si="7"/>
        <v>40.474697475263646</v>
      </c>
      <c r="F20" s="2">
        <f t="shared" si="4"/>
        <v>0.40474697475263616</v>
      </c>
      <c r="H20">
        <f t="shared" si="8"/>
        <v>1.6696861405332653</v>
      </c>
      <c r="I20">
        <f t="shared" si="9"/>
        <v>35.08856432444554</v>
      </c>
      <c r="J20" s="2">
        <f t="shared" si="5"/>
        <v>0.5576961804128224</v>
      </c>
      <c r="L20">
        <f t="shared" si="10"/>
        <v>3.2841102101519013</v>
      </c>
      <c r="M20">
        <f t="shared" si="11"/>
        <v>49.08897898480979</v>
      </c>
      <c r="N20" s="2">
        <f t="shared" si="6"/>
        <v>0.1445623789354662</v>
      </c>
    </row>
    <row r="21" spans="1:14" ht="10.5">
      <c r="A21">
        <f t="shared" si="0"/>
        <v>7.5</v>
      </c>
      <c r="B21">
        <f t="shared" si="1"/>
        <v>2001</v>
      </c>
      <c r="C21">
        <f t="shared" si="2"/>
        <v>3.775</v>
      </c>
      <c r="D21">
        <f t="shared" si="3"/>
        <v>2.165338636770704</v>
      </c>
      <c r="E21">
        <f t="shared" si="7"/>
        <v>42.64003611203435</v>
      </c>
      <c r="F21" s="2">
        <f t="shared" si="4"/>
        <v>0.42640036112034324</v>
      </c>
      <c r="H21">
        <f t="shared" si="8"/>
        <v>1.5751756042766647</v>
      </c>
      <c r="I21">
        <f t="shared" si="9"/>
        <v>36.66373992872221</v>
      </c>
      <c r="J21" s="2">
        <f t="shared" si="5"/>
        <v>0.5827319558826254</v>
      </c>
      <c r="L21">
        <f t="shared" si="10"/>
        <v>3.251594267477131</v>
      </c>
      <c r="M21">
        <f t="shared" si="11"/>
        <v>52.34057325228692</v>
      </c>
      <c r="N21" s="2">
        <f t="shared" si="6"/>
        <v>0.1541380151039201</v>
      </c>
    </row>
    <row r="22" spans="1:14" ht="10.5">
      <c r="A22">
        <f t="shared" si="0"/>
        <v>8</v>
      </c>
      <c r="B22">
        <f t="shared" si="1"/>
        <v>2001.5</v>
      </c>
      <c r="C22">
        <f t="shared" si="2"/>
        <v>3.775</v>
      </c>
      <c r="D22">
        <f t="shared" si="3"/>
        <v>2.086570596743632</v>
      </c>
      <c r="E22">
        <f t="shared" si="7"/>
        <v>44.726606708777986</v>
      </c>
      <c r="F22" s="2">
        <f t="shared" si="4"/>
        <v>0.44726606708777955</v>
      </c>
      <c r="H22">
        <f t="shared" si="8"/>
        <v>1.486014721015722</v>
      </c>
      <c r="I22">
        <f t="shared" si="9"/>
        <v>38.14975464973793</v>
      </c>
      <c r="J22" s="2">
        <f t="shared" si="5"/>
        <v>0.606350611986213</v>
      </c>
      <c r="L22">
        <f t="shared" si="10"/>
        <v>3.2194002648288413</v>
      </c>
      <c r="M22">
        <f t="shared" si="11"/>
        <v>55.559973517115765</v>
      </c>
      <c r="N22" s="2">
        <f t="shared" si="6"/>
        <v>0.16361884299347842</v>
      </c>
    </row>
    <row r="23" spans="1:14" ht="10.5">
      <c r="A23">
        <f t="shared" si="0"/>
        <v>8.5</v>
      </c>
      <c r="B23">
        <f t="shared" si="1"/>
        <v>2002</v>
      </c>
      <c r="C23">
        <f t="shared" si="2"/>
        <v>3.775</v>
      </c>
      <c r="D23">
        <f t="shared" si="3"/>
        <v>2.0106678841181713</v>
      </c>
      <c r="E23">
        <f t="shared" si="7"/>
        <v>46.737274592896156</v>
      </c>
      <c r="F23" s="2">
        <f t="shared" si="4"/>
        <v>0.4673727459289612</v>
      </c>
      <c r="H23">
        <f t="shared" si="8"/>
        <v>1.401900680203511</v>
      </c>
      <c r="I23">
        <f t="shared" si="9"/>
        <v>39.55165532994144</v>
      </c>
      <c r="J23" s="2">
        <f t="shared" si="5"/>
        <v>0.6286323630273334</v>
      </c>
      <c r="L23">
        <f t="shared" si="10"/>
        <v>3.187525014682021</v>
      </c>
      <c r="M23">
        <f t="shared" si="11"/>
        <v>58.74749853179779</v>
      </c>
      <c r="N23" s="2">
        <f t="shared" si="6"/>
        <v>0.17300580129997184</v>
      </c>
    </row>
    <row r="24" spans="1:14" ht="10.5">
      <c r="A24">
        <f t="shared" si="0"/>
        <v>9</v>
      </c>
      <c r="B24">
        <f t="shared" si="1"/>
        <v>2002.5</v>
      </c>
      <c r="C24">
        <f t="shared" si="2"/>
        <v>3.775</v>
      </c>
      <c r="D24">
        <f t="shared" si="3"/>
        <v>1.937526267519317</v>
      </c>
      <c r="E24">
        <f t="shared" si="7"/>
        <v>48.67480086041547</v>
      </c>
      <c r="F24" s="2">
        <f t="shared" si="4"/>
        <v>0.4867480086041544</v>
      </c>
      <c r="H24">
        <f t="shared" si="8"/>
        <v>1.3225478115127463</v>
      </c>
      <c r="I24">
        <f t="shared" si="9"/>
        <v>40.87420314145419</v>
      </c>
      <c r="J24" s="2">
        <f t="shared" si="5"/>
        <v>0.649652882877447</v>
      </c>
      <c r="L24">
        <f t="shared" si="10"/>
        <v>3.1559653610713077</v>
      </c>
      <c r="M24">
        <f t="shared" si="11"/>
        <v>61.9034638928691</v>
      </c>
      <c r="N24" s="2">
        <f t="shared" si="6"/>
        <v>0.1822998194252128</v>
      </c>
    </row>
    <row r="25" spans="1:14" ht="10.5">
      <c r="A25">
        <f t="shared" si="0"/>
        <v>9.5</v>
      </c>
      <c r="B25">
        <f t="shared" si="1"/>
        <v>2003</v>
      </c>
      <c r="C25">
        <f t="shared" si="2"/>
        <v>3.775</v>
      </c>
      <c r="D25">
        <f t="shared" si="3"/>
        <v>1.8670453071735165</v>
      </c>
      <c r="E25">
        <f t="shared" si="7"/>
        <v>50.54184616758899</v>
      </c>
      <c r="F25" s="2">
        <f t="shared" si="4"/>
        <v>0.5054184616758896</v>
      </c>
      <c r="H25">
        <f t="shared" si="8"/>
        <v>1.2476866146346661</v>
      </c>
      <c r="I25">
        <f t="shared" si="9"/>
        <v>42.121889756088855</v>
      </c>
      <c r="J25" s="2">
        <f t="shared" si="5"/>
        <v>0.6694835619813279</v>
      </c>
      <c r="L25">
        <f t="shared" si="10"/>
        <v>3.1247181792785232</v>
      </c>
      <c r="M25">
        <f t="shared" si="11"/>
        <v>65.02818207214762</v>
      </c>
      <c r="N25" s="2">
        <f t="shared" si="6"/>
        <v>0.19150181756901577</v>
      </c>
    </row>
    <row r="26" spans="1:14" ht="10.5">
      <c r="A26">
        <f t="shared" si="0"/>
        <v>10</v>
      </c>
      <c r="B26">
        <f t="shared" si="1"/>
        <v>2003.5</v>
      </c>
      <c r="C26">
        <f t="shared" si="2"/>
        <v>3.775</v>
      </c>
      <c r="D26">
        <f t="shared" si="3"/>
        <v>1.79912821698243</v>
      </c>
      <c r="E26">
        <f t="shared" si="7"/>
        <v>52.340974384571425</v>
      </c>
      <c r="F26" s="2">
        <f t="shared" si="4"/>
        <v>0.5234097438457139</v>
      </c>
      <c r="H26">
        <f t="shared" si="8"/>
        <v>1.1770628439949682</v>
      </c>
      <c r="I26">
        <f t="shared" si="9"/>
        <v>43.29895260008382</v>
      </c>
      <c r="J26" s="2">
        <f t="shared" si="5"/>
        <v>0.6881917498151776</v>
      </c>
      <c r="L26">
        <f t="shared" si="10"/>
        <v>3.09378037552329</v>
      </c>
      <c r="M26">
        <f t="shared" si="11"/>
        <v>68.12196244767091</v>
      </c>
      <c r="N26" s="2">
        <f t="shared" si="6"/>
        <v>0.20061270682030583</v>
      </c>
    </row>
    <row r="27" spans="1:14" ht="10.5">
      <c r="A27">
        <f t="shared" si="0"/>
        <v>10.5</v>
      </c>
      <c r="B27">
        <f t="shared" si="1"/>
        <v>2004</v>
      </c>
      <c r="C27">
        <f t="shared" si="2"/>
        <v>3.775</v>
      </c>
      <c r="D27">
        <f t="shared" si="3"/>
        <v>1.7336817316140016</v>
      </c>
      <c r="E27">
        <f t="shared" si="7"/>
        <v>54.07465611618542</v>
      </c>
      <c r="F27" s="2">
        <f t="shared" si="4"/>
        <v>0.5407465611618538</v>
      </c>
      <c r="H27">
        <f t="shared" si="8"/>
        <v>1.1104366452782717</v>
      </c>
      <c r="I27">
        <f t="shared" si="9"/>
        <v>44.40938924536209</v>
      </c>
      <c r="J27" s="2">
        <f t="shared" si="5"/>
        <v>0.7058409836206962</v>
      </c>
      <c r="L27">
        <f t="shared" si="10"/>
        <v>3.063148886656723</v>
      </c>
      <c r="M27">
        <f t="shared" si="11"/>
        <v>71.18511133432763</v>
      </c>
      <c r="N27" s="2">
        <f t="shared" si="6"/>
        <v>0.20963338924732566</v>
      </c>
    </row>
    <row r="28" spans="1:14" ht="10.5">
      <c r="A28">
        <f t="shared" si="0"/>
        <v>11</v>
      </c>
      <c r="B28">
        <f t="shared" si="1"/>
        <v>2004.5</v>
      </c>
      <c r="C28">
        <f t="shared" si="2"/>
        <v>3.775</v>
      </c>
      <c r="D28">
        <f t="shared" si="3"/>
        <v>1.670615978428332</v>
      </c>
      <c r="E28">
        <f t="shared" si="7"/>
        <v>55.74527209461375</v>
      </c>
      <c r="F28" s="2">
        <f t="shared" si="4"/>
        <v>0.5574527209461372</v>
      </c>
      <c r="H28">
        <f t="shared" si="8"/>
        <v>1.0475817408285582</v>
      </c>
      <c r="I28">
        <f t="shared" si="9"/>
        <v>45.45697098619065</v>
      </c>
      <c r="J28" s="2">
        <f t="shared" si="5"/>
        <v>0.7224912041919402</v>
      </c>
      <c r="L28">
        <f t="shared" si="10"/>
        <v>3.032820679858141</v>
      </c>
      <c r="M28">
        <f t="shared" si="11"/>
        <v>74.21793201418578</v>
      </c>
      <c r="N28" s="2">
        <f t="shared" si="6"/>
        <v>0.2185647579869493</v>
      </c>
    </row>
    <row r="29" spans="1:14" ht="10.5">
      <c r="A29">
        <f t="shared" si="0"/>
        <v>11.5</v>
      </c>
      <c r="B29">
        <f t="shared" si="1"/>
        <v>2005</v>
      </c>
      <c r="C29">
        <f t="shared" si="2"/>
        <v>3.775</v>
      </c>
      <c r="D29">
        <f t="shared" si="3"/>
        <v>1.6098443540624736</v>
      </c>
      <c r="E29">
        <f t="shared" si="7"/>
        <v>57.35511644867623</v>
      </c>
      <c r="F29" s="2">
        <f t="shared" si="4"/>
        <v>0.5735511644867619</v>
      </c>
      <c r="H29">
        <f t="shared" si="8"/>
        <v>0.9882846611590169</v>
      </c>
      <c r="I29">
        <f t="shared" si="9"/>
        <v>46.44525564734966</v>
      </c>
      <c r="J29" s="2">
        <f t="shared" si="5"/>
        <v>0.7381989594478308</v>
      </c>
      <c r="L29">
        <f t="shared" si="10"/>
        <v>3.0027927523347935</v>
      </c>
      <c r="M29">
        <f t="shared" si="11"/>
        <v>77.22072476652058</v>
      </c>
      <c r="N29" s="2">
        <f t="shared" si="6"/>
        <v>0.2274076973331113</v>
      </c>
    </row>
    <row r="30" spans="1:14" ht="10.5">
      <c r="A30">
        <f t="shared" si="0"/>
        <v>12</v>
      </c>
      <c r="B30">
        <f t="shared" si="1"/>
        <v>2005.5</v>
      </c>
      <c r="C30">
        <f t="shared" si="2"/>
        <v>3.775</v>
      </c>
      <c r="D30">
        <f t="shared" si="3"/>
        <v>1.5512834055046725</v>
      </c>
      <c r="E30">
        <f t="shared" si="7"/>
        <v>58.9063998541809</v>
      </c>
      <c r="F30" s="2">
        <f t="shared" si="4"/>
        <v>0.5890639985418086</v>
      </c>
      <c r="H30">
        <f t="shared" si="8"/>
        <v>0.9323440199613369</v>
      </c>
      <c r="I30">
        <f t="shared" si="9"/>
        <v>47.377599667310996</v>
      </c>
      <c r="J30" s="2">
        <f t="shared" si="5"/>
        <v>0.7530175964816898</v>
      </c>
      <c r="L30">
        <f t="shared" si="10"/>
        <v>2.9730621310245473</v>
      </c>
      <c r="M30">
        <f t="shared" si="11"/>
        <v>80.19378689754512</v>
      </c>
      <c r="N30" s="2">
        <f t="shared" si="6"/>
        <v>0.23616308282436083</v>
      </c>
    </row>
    <row r="31" spans="1:14" ht="10.5">
      <c r="A31">
        <f t="shared" si="0"/>
        <v>12.5</v>
      </c>
      <c r="B31">
        <f t="shared" si="1"/>
        <v>2006</v>
      </c>
      <c r="C31">
        <f t="shared" si="2"/>
        <v>3.775</v>
      </c>
      <c r="D31">
        <f t="shared" si="3"/>
        <v>1.494852715494746</v>
      </c>
      <c r="E31">
        <f t="shared" si="7"/>
        <v>60.40125256967564</v>
      </c>
      <c r="F31" s="2">
        <f t="shared" si="4"/>
        <v>0.604012525696756</v>
      </c>
      <c r="H31">
        <f t="shared" si="8"/>
        <v>0.8795698301522046</v>
      </c>
      <c r="I31">
        <f t="shared" si="9"/>
        <v>48.2571694974632</v>
      </c>
      <c r="J31" s="2">
        <f t="shared" si="5"/>
        <v>0.7669974427400473</v>
      </c>
      <c r="L31">
        <f t="shared" si="10"/>
        <v>2.943625872301532</v>
      </c>
      <c r="M31">
        <f t="shared" si="11"/>
        <v>83.13741276984666</v>
      </c>
      <c r="N31" s="2">
        <f t="shared" si="6"/>
        <v>0.24483178133054845</v>
      </c>
    </row>
    <row r="32" spans="1:14" ht="10.5">
      <c r="A32">
        <f t="shared" si="0"/>
        <v>13</v>
      </c>
      <c r="B32">
        <f t="shared" si="1"/>
        <v>2006.5</v>
      </c>
      <c r="C32">
        <f t="shared" si="2"/>
        <v>3.775</v>
      </c>
      <c r="D32">
        <f t="shared" si="3"/>
        <v>1.4404747920932262</v>
      </c>
      <c r="E32">
        <f t="shared" si="7"/>
        <v>61.84172736176887</v>
      </c>
      <c r="F32" s="2">
        <f t="shared" si="4"/>
        <v>0.6184172736176883</v>
      </c>
      <c r="H32">
        <f t="shared" si="8"/>
        <v>0.8297828586341552</v>
      </c>
      <c r="I32">
        <f t="shared" si="9"/>
        <v>49.086952356097356</v>
      </c>
      <c r="J32" s="2">
        <f t="shared" si="5"/>
        <v>0.7801859769460451</v>
      </c>
      <c r="L32">
        <f t="shared" si="10"/>
        <v>2.9144810616846852</v>
      </c>
      <c r="M32">
        <f t="shared" si="11"/>
        <v>86.05189383153134</v>
      </c>
      <c r="N32" s="2">
        <f t="shared" si="6"/>
        <v>0.253414651138655</v>
      </c>
    </row>
    <row r="33" spans="1:14" ht="10.5">
      <c r="A33">
        <f t="shared" si="0"/>
        <v>13.5</v>
      </c>
      <c r="B33">
        <f t="shared" si="1"/>
        <v>2007</v>
      </c>
      <c r="C33">
        <f t="shared" si="2"/>
        <v>3.775</v>
      </c>
      <c r="D33">
        <f t="shared" si="3"/>
        <v>1.3880749622676236</v>
      </c>
      <c r="E33">
        <f t="shared" si="7"/>
        <v>63.22980232403649</v>
      </c>
      <c r="F33" s="2">
        <f t="shared" si="4"/>
        <v>0.6322980232403644</v>
      </c>
      <c r="H33">
        <f t="shared" si="8"/>
        <v>0.7828140175793915</v>
      </c>
      <c r="I33">
        <f t="shared" si="9"/>
        <v>49.86976637367675</v>
      </c>
      <c r="J33" s="2">
        <f t="shared" si="5"/>
        <v>0.7926279903479297</v>
      </c>
      <c r="L33">
        <f t="shared" si="10"/>
        <v>2.885624813549194</v>
      </c>
      <c r="M33">
        <f t="shared" si="11"/>
        <v>88.93751864508054</v>
      </c>
      <c r="N33" s="2">
        <f t="shared" si="6"/>
        <v>0.2619125420377704</v>
      </c>
    </row>
    <row r="34" spans="1:14" ht="10.5">
      <c r="A34">
        <f t="shared" si="0"/>
        <v>14</v>
      </c>
      <c r="B34">
        <f t="shared" si="1"/>
        <v>2007.5</v>
      </c>
      <c r="C34">
        <f t="shared" si="2"/>
        <v>3.775</v>
      </c>
      <c r="D34">
        <f t="shared" si="3"/>
        <v>1.3375812693496736</v>
      </c>
      <c r="E34">
        <f t="shared" si="7"/>
        <v>64.56738359338617</v>
      </c>
      <c r="F34" s="2">
        <f t="shared" si="4"/>
        <v>0.6456738359338612</v>
      </c>
      <c r="H34">
        <f t="shared" si="8"/>
        <v>0.7385037901692373</v>
      </c>
      <c r="I34">
        <f t="shared" si="9"/>
        <v>50.60827016384599</v>
      </c>
      <c r="J34" s="2">
        <f t="shared" si="5"/>
        <v>0.8043657388402737</v>
      </c>
      <c r="L34">
        <f t="shared" si="10"/>
        <v>2.857054270840786</v>
      </c>
      <c r="M34">
        <f t="shared" si="11"/>
        <v>91.79457291592134</v>
      </c>
      <c r="N34" s="2">
        <f t="shared" si="6"/>
        <v>0.2703262954032312</v>
      </c>
    </row>
    <row r="35" spans="1:14" ht="10.5">
      <c r="A35">
        <f t="shared" si="0"/>
        <v>14.5</v>
      </c>
      <c r="B35">
        <f t="shared" si="1"/>
        <v>2008</v>
      </c>
      <c r="C35">
        <f t="shared" si="2"/>
        <v>3.775</v>
      </c>
      <c r="D35">
        <f t="shared" si="3"/>
        <v>1.288924374222764</v>
      </c>
      <c r="E35">
        <f t="shared" si="7"/>
        <v>65.85630796760893</v>
      </c>
      <c r="F35" s="2">
        <f t="shared" si="4"/>
        <v>0.6585630796760888</v>
      </c>
      <c r="H35">
        <f t="shared" si="8"/>
        <v>0.696701688838903</v>
      </c>
      <c r="I35">
        <f t="shared" si="9"/>
        <v>51.304971852684886</v>
      </c>
      <c r="J35" s="2">
        <f t="shared" si="5"/>
        <v>0.8154390864745605</v>
      </c>
      <c r="L35">
        <f t="shared" si="10"/>
        <v>2.8287666047928575</v>
      </c>
      <c r="M35">
        <f t="shared" si="11"/>
        <v>94.6233395207142</v>
      </c>
      <c r="N35" s="2">
        <f t="shared" si="6"/>
        <v>0.2786567442799251</v>
      </c>
    </row>
    <row r="36" spans="1:14" ht="10.5">
      <c r="A36">
        <f t="shared" si="0"/>
        <v>15</v>
      </c>
      <c r="B36">
        <f t="shared" si="1"/>
        <v>2008.5</v>
      </c>
      <c r="C36">
        <f t="shared" si="2"/>
        <v>3.775</v>
      </c>
      <c r="D36">
        <f t="shared" si="3"/>
        <v>1.242037460103844</v>
      </c>
      <c r="E36">
        <f t="shared" si="7"/>
        <v>67.09834542771277</v>
      </c>
      <c r="F36" s="2">
        <f t="shared" si="4"/>
        <v>0.6709834542771272</v>
      </c>
      <c r="H36">
        <f t="shared" si="8"/>
        <v>0.6572657441876444</v>
      </c>
      <c r="I36">
        <f t="shared" si="9"/>
        <v>51.962237596872534</v>
      </c>
      <c r="J36" s="2">
        <f t="shared" si="5"/>
        <v>0.8258856408465292</v>
      </c>
      <c r="L36">
        <f t="shared" si="10"/>
        <v>2.8007590146463928</v>
      </c>
      <c r="M36">
        <f t="shared" si="11"/>
        <v>97.42409853536059</v>
      </c>
      <c r="N36" s="2">
        <f t="shared" si="6"/>
        <v>0.28690471346477053</v>
      </c>
    </row>
    <row r="37" spans="1:14" ht="10.5">
      <c r="A37">
        <f t="shared" si="0"/>
        <v>15.5</v>
      </c>
      <c r="B37">
        <f t="shared" si="1"/>
        <v>2009</v>
      </c>
      <c r="C37">
        <f t="shared" si="2"/>
        <v>3.775</v>
      </c>
      <c r="D37">
        <f t="shared" si="3"/>
        <v>1.1968561407890572</v>
      </c>
      <c r="E37">
        <f t="shared" si="7"/>
        <v>68.29520156850182</v>
      </c>
      <c r="F37" s="2">
        <f t="shared" si="4"/>
        <v>0.6829520156850177</v>
      </c>
      <c r="H37">
        <f t="shared" si="8"/>
        <v>0.6200620228185323</v>
      </c>
      <c r="I37">
        <f t="shared" si="9"/>
        <v>52.582299619691064</v>
      </c>
      <c r="J37" s="2">
        <f t="shared" si="5"/>
        <v>0.8357408808200845</v>
      </c>
      <c r="L37">
        <f t="shared" si="10"/>
        <v>2.773028727372667</v>
      </c>
      <c r="M37">
        <f t="shared" si="11"/>
        <v>100.19712726273325</v>
      </c>
      <c r="N37" s="2">
        <f t="shared" si="6"/>
        <v>0.2950710195883798</v>
      </c>
    </row>
    <row r="38" spans="1:14" ht="10.5">
      <c r="A38">
        <f t="shared" si="0"/>
        <v>16</v>
      </c>
      <c r="B38">
        <f t="shared" si="1"/>
        <v>2009.5</v>
      </c>
      <c r="C38">
        <f t="shared" si="2"/>
        <v>3.775</v>
      </c>
      <c r="D38">
        <f t="shared" si="3"/>
        <v>1.1533183722371063</v>
      </c>
      <c r="E38">
        <f t="shared" si="7"/>
        <v>69.44851994073893</v>
      </c>
      <c r="F38" s="2">
        <f t="shared" si="4"/>
        <v>0.6944851994073888</v>
      </c>
      <c r="H38">
        <f t="shared" si="8"/>
        <v>0.5849641724703136</v>
      </c>
      <c r="I38">
        <f t="shared" si="9"/>
        <v>53.16726379216138</v>
      </c>
      <c r="J38" s="2">
        <f t="shared" si="5"/>
        <v>0.8450382770215519</v>
      </c>
      <c r="L38">
        <f t="shared" si="10"/>
        <v>2.7455729973986798</v>
      </c>
      <c r="M38">
        <f t="shared" si="11"/>
        <v>102.94270026013193</v>
      </c>
      <c r="N38" s="2">
        <f t="shared" si="6"/>
        <v>0.30315647119591377</v>
      </c>
    </row>
    <row r="39" spans="1:14" ht="10.5">
      <c r="A39">
        <f aca="true" t="shared" si="12" ref="A39:A70">B39-B$6</f>
        <v>16.5</v>
      </c>
      <c r="B39">
        <f aca="true" t="shared" si="13" ref="B39:B70">B38+0.5</f>
        <v>2010</v>
      </c>
      <c r="C39">
        <f aca="true" t="shared" si="14" ref="C39:C70">7.55/2</f>
        <v>3.775</v>
      </c>
      <c r="D39">
        <f aca="true" t="shared" si="15" ref="D39:D70">C39/1.03775^(A39*2)</f>
        <v>1.1113643673689293</v>
      </c>
      <c r="E39">
        <f t="shared" si="7"/>
        <v>70.55988430810787</v>
      </c>
      <c r="F39" s="2">
        <f aca="true" t="shared" si="16" ref="F39:F70">E39/D$208</f>
        <v>0.7055988430810782</v>
      </c>
      <c r="H39">
        <f aca="true" t="shared" si="17" ref="H39:H70">C39/1.06^(A39*2)</f>
        <v>0.5518529928965222</v>
      </c>
      <c r="I39">
        <f t="shared" si="9"/>
        <v>53.7191167850579</v>
      </c>
      <c r="J39" s="2">
        <f aca="true" t="shared" si="18" ref="J39:J70">I39/H$208</f>
        <v>0.8538094055135022</v>
      </c>
      <c r="L39">
        <f t="shared" si="10"/>
        <v>2.718389106335326</v>
      </c>
      <c r="M39">
        <f t="shared" si="11"/>
        <v>105.66108936646725</v>
      </c>
      <c r="N39" s="2">
        <f t="shared" si="6"/>
        <v>0.31116186882713553</v>
      </c>
    </row>
    <row r="40" spans="1:14" ht="10.5">
      <c r="A40">
        <f t="shared" si="12"/>
        <v>17</v>
      </c>
      <c r="B40">
        <f t="shared" si="13"/>
        <v>2010.5</v>
      </c>
      <c r="C40">
        <f t="shared" si="14"/>
        <v>3.775</v>
      </c>
      <c r="D40">
        <f t="shared" si="15"/>
        <v>1.0709365139666869</v>
      </c>
      <c r="E40">
        <f aca="true" t="shared" si="19" ref="E40:E71">E39+D40</f>
        <v>71.63082082207455</v>
      </c>
      <c r="F40" s="2">
        <f t="shared" si="16"/>
        <v>0.716308208220745</v>
      </c>
      <c r="H40">
        <f t="shared" si="17"/>
        <v>0.5206160310344549</v>
      </c>
      <c r="I40">
        <f aca="true" t="shared" si="20" ref="I40:I71">I39+H40</f>
        <v>54.239732816092356</v>
      </c>
      <c r="J40" s="2">
        <f t="shared" si="18"/>
        <v>0.8620840550342099</v>
      </c>
      <c r="L40">
        <f t="shared" si="10"/>
        <v>2.691474362708244</v>
      </c>
      <c r="M40">
        <f t="shared" si="11"/>
        <v>108.3525637291755</v>
      </c>
      <c r="N40" s="2">
        <f t="shared" si="6"/>
        <v>0.3190880050956719</v>
      </c>
    </row>
    <row r="41" spans="1:14" ht="10.5">
      <c r="A41">
        <f t="shared" si="12"/>
        <v>17.5</v>
      </c>
      <c r="B41">
        <f t="shared" si="13"/>
        <v>2011</v>
      </c>
      <c r="C41">
        <f t="shared" si="14"/>
        <v>3.775</v>
      </c>
      <c r="D41">
        <f t="shared" si="15"/>
        <v>1.0319792955593226</v>
      </c>
      <c r="E41">
        <f t="shared" si="19"/>
        <v>72.66280011763388</v>
      </c>
      <c r="F41" s="2">
        <f t="shared" si="16"/>
        <v>0.7266280011763383</v>
      </c>
      <c r="H41">
        <f t="shared" si="17"/>
        <v>0.4911471990891083</v>
      </c>
      <c r="I41">
        <f t="shared" si="20"/>
        <v>54.73088001518146</v>
      </c>
      <c r="J41" s="2">
        <f t="shared" si="18"/>
        <v>0.8698903281669531</v>
      </c>
      <c r="L41">
        <f t="shared" si="10"/>
        <v>2.664826101691331</v>
      </c>
      <c r="M41">
        <f t="shared" si="11"/>
        <v>111.01738983086683</v>
      </c>
      <c r="N41" s="2">
        <f t="shared" si="6"/>
        <v>0.32693566476749014</v>
      </c>
    </row>
    <row r="42" spans="1:14" ht="10.5">
      <c r="A42">
        <f t="shared" si="12"/>
        <v>18</v>
      </c>
      <c r="B42">
        <f t="shared" si="13"/>
        <v>2011.5</v>
      </c>
      <c r="C42">
        <f t="shared" si="14"/>
        <v>3.775</v>
      </c>
      <c r="D42">
        <f t="shared" si="15"/>
        <v>0.9944392151860492</v>
      </c>
      <c r="E42">
        <f t="shared" si="19"/>
        <v>73.65723933281993</v>
      </c>
      <c r="F42" s="2">
        <f t="shared" si="16"/>
        <v>0.7365723933281988</v>
      </c>
      <c r="H42">
        <f t="shared" si="17"/>
        <v>0.46334641423500783</v>
      </c>
      <c r="I42">
        <f t="shared" si="20"/>
        <v>55.19422642941647</v>
      </c>
      <c r="J42" s="2">
        <f t="shared" si="18"/>
        <v>0.8772547367827486</v>
      </c>
      <c r="L42">
        <f t="shared" si="10"/>
        <v>2.6384416848429018</v>
      </c>
      <c r="M42">
        <f t="shared" si="11"/>
        <v>113.65583151570974</v>
      </c>
      <c r="N42" s="2">
        <f t="shared" si="6"/>
        <v>0.3347056248385973</v>
      </c>
    </row>
    <row r="43" spans="1:14" ht="10.5">
      <c r="A43">
        <f t="shared" si="12"/>
        <v>18.5</v>
      </c>
      <c r="B43">
        <f t="shared" si="13"/>
        <v>2012</v>
      </c>
      <c r="C43">
        <f t="shared" si="14"/>
        <v>3.775</v>
      </c>
      <c r="D43">
        <f t="shared" si="15"/>
        <v>0.9582647219330755</v>
      </c>
      <c r="E43">
        <f t="shared" si="19"/>
        <v>74.615504054753</v>
      </c>
      <c r="F43" s="2">
        <f t="shared" si="16"/>
        <v>0.7461550405475295</v>
      </c>
      <c r="H43">
        <f t="shared" si="17"/>
        <v>0.43711925871227153</v>
      </c>
      <c r="I43">
        <f t="shared" si="20"/>
        <v>55.63134568812874</v>
      </c>
      <c r="J43" s="2">
        <f t="shared" si="18"/>
        <v>0.8842022920806689</v>
      </c>
      <c r="L43">
        <f t="shared" si="10"/>
        <v>2.612318499844457</v>
      </c>
      <c r="M43">
        <f t="shared" si="11"/>
        <v>116.2681500155542</v>
      </c>
      <c r="N43" s="2">
        <f t="shared" si="6"/>
        <v>0.3423986546119707</v>
      </c>
    </row>
    <row r="44" spans="1:14" ht="10.5">
      <c r="A44">
        <f t="shared" si="12"/>
        <v>19</v>
      </c>
      <c r="B44">
        <f t="shared" si="13"/>
        <v>2012.5</v>
      </c>
      <c r="C44">
        <f t="shared" si="14"/>
        <v>3.775</v>
      </c>
      <c r="D44">
        <f t="shared" si="15"/>
        <v>0.9234061401426891</v>
      </c>
      <c r="E44">
        <f t="shared" si="19"/>
        <v>75.53891019489569</v>
      </c>
      <c r="F44" s="2">
        <f t="shared" si="16"/>
        <v>0.7553891019489564</v>
      </c>
      <c r="H44">
        <f t="shared" si="17"/>
        <v>0.41237665916252025</v>
      </c>
      <c r="I44">
        <f t="shared" si="20"/>
        <v>56.04372234729126</v>
      </c>
      <c r="J44" s="2">
        <f t="shared" si="18"/>
        <v>0.890756589531537</v>
      </c>
      <c r="L44">
        <f t="shared" si="10"/>
        <v>2.586453960242036</v>
      </c>
      <c r="M44">
        <f t="shared" si="11"/>
        <v>118.85460397579624</v>
      </c>
      <c r="N44" s="2">
        <f t="shared" si="6"/>
        <v>0.3500155157737266</v>
      </c>
    </row>
    <row r="45" spans="1:14" ht="10.5">
      <c r="A45">
        <f t="shared" si="12"/>
        <v>19.5</v>
      </c>
      <c r="B45">
        <f t="shared" si="13"/>
        <v>2013</v>
      </c>
      <c r="C45">
        <f t="shared" si="14"/>
        <v>3.775</v>
      </c>
      <c r="D45">
        <f t="shared" si="15"/>
        <v>0.889815601197484</v>
      </c>
      <c r="E45">
        <f t="shared" si="19"/>
        <v>76.42872579609318</v>
      </c>
      <c r="F45" s="2">
        <f t="shared" si="16"/>
        <v>0.7642872579609312</v>
      </c>
      <c r="H45">
        <f t="shared" si="17"/>
        <v>0.38903458411558506</v>
      </c>
      <c r="I45">
        <f t="shared" si="20"/>
        <v>56.43275693140684</v>
      </c>
      <c r="J45" s="2">
        <f t="shared" si="18"/>
        <v>0.8969398890134882</v>
      </c>
      <c r="L45">
        <f t="shared" si="10"/>
        <v>2.5608455051901355</v>
      </c>
      <c r="M45">
        <f t="shared" si="11"/>
        <v>121.41544948098637</v>
      </c>
      <c r="N45" s="2">
        <f t="shared" si="6"/>
        <v>0.3575569624685343</v>
      </c>
    </row>
    <row r="46" spans="1:14" ht="10.5">
      <c r="A46">
        <f t="shared" si="12"/>
        <v>20</v>
      </c>
      <c r="B46">
        <f t="shared" si="13"/>
        <v>2013.5</v>
      </c>
      <c r="C46">
        <f t="shared" si="14"/>
        <v>3.775</v>
      </c>
      <c r="D46">
        <f t="shared" si="15"/>
        <v>0.8574469777860604</v>
      </c>
      <c r="E46">
        <f t="shared" si="19"/>
        <v>77.28617277387923</v>
      </c>
      <c r="F46" s="2">
        <f t="shared" si="16"/>
        <v>0.7728617277387917</v>
      </c>
      <c r="H46">
        <f t="shared" si="17"/>
        <v>0.3670137585996086</v>
      </c>
      <c r="I46">
        <f t="shared" si="20"/>
        <v>56.799770690006454</v>
      </c>
      <c r="J46" s="2">
        <f t="shared" si="18"/>
        <v>0.9027731904115553</v>
      </c>
      <c r="L46">
        <f t="shared" si="10"/>
        <v>2.5354905991981536</v>
      </c>
      <c r="M46">
        <f t="shared" si="11"/>
        <v>123.95094008018452</v>
      </c>
      <c r="N46" s="2">
        <f t="shared" si="6"/>
        <v>0.36502374137428456</v>
      </c>
    </row>
    <row r="47" spans="1:14" ht="10.5">
      <c r="A47">
        <f t="shared" si="12"/>
        <v>20.5</v>
      </c>
      <c r="B47">
        <f t="shared" si="13"/>
        <v>2014</v>
      </c>
      <c r="C47">
        <f t="shared" si="14"/>
        <v>3.775</v>
      </c>
      <c r="D47">
        <f t="shared" si="15"/>
        <v>0.8262558205599233</v>
      </c>
      <c r="E47">
        <f t="shared" si="19"/>
        <v>78.11242859443915</v>
      </c>
      <c r="F47" s="2">
        <f t="shared" si="16"/>
        <v>0.781124285944391</v>
      </c>
      <c r="H47">
        <f t="shared" si="17"/>
        <v>0.3462393949052912</v>
      </c>
      <c r="I47">
        <f t="shared" si="20"/>
        <v>57.146010084911744</v>
      </c>
      <c r="J47" s="2">
        <f t="shared" si="18"/>
        <v>0.9082763049380337</v>
      </c>
      <c r="L47">
        <f t="shared" si="10"/>
        <v>2.51038673187936</v>
      </c>
      <c r="M47">
        <f t="shared" si="11"/>
        <v>126.46132681206389</v>
      </c>
      <c r="N47" s="2">
        <f t="shared" si="6"/>
        <v>0.37241659177601755</v>
      </c>
    </row>
    <row r="48" spans="1:14" ht="10.5">
      <c r="A48">
        <f t="shared" si="12"/>
        <v>21</v>
      </c>
      <c r="B48">
        <f t="shared" si="13"/>
        <v>2014.5</v>
      </c>
      <c r="C48">
        <f t="shared" si="14"/>
        <v>3.775</v>
      </c>
      <c r="D48">
        <f t="shared" si="15"/>
        <v>0.7961992970946019</v>
      </c>
      <c r="E48">
        <f t="shared" si="19"/>
        <v>78.90862789153375</v>
      </c>
      <c r="F48" s="2">
        <f t="shared" si="16"/>
        <v>0.789086278915337</v>
      </c>
      <c r="H48">
        <f t="shared" si="17"/>
        <v>0.3266409385898973</v>
      </c>
      <c r="I48">
        <f t="shared" si="20"/>
        <v>57.47265102350164</v>
      </c>
      <c r="J48" s="2">
        <f t="shared" si="18"/>
        <v>0.9134679224158435</v>
      </c>
      <c r="L48">
        <f t="shared" si="10"/>
        <v>2.485531417702336</v>
      </c>
      <c r="M48">
        <f t="shared" si="11"/>
        <v>128.94685822976624</v>
      </c>
      <c r="N48" s="2">
        <f t="shared" si="6"/>
        <v>0.37973624563911945</v>
      </c>
    </row>
    <row r="49" spans="1:14" ht="10.5">
      <c r="A49">
        <f t="shared" si="12"/>
        <v>21.5</v>
      </c>
      <c r="B49">
        <f t="shared" si="13"/>
        <v>2015</v>
      </c>
      <c r="C49">
        <f t="shared" si="14"/>
        <v>3.775</v>
      </c>
      <c r="D49">
        <f t="shared" si="15"/>
        <v>0.7672361330711656</v>
      </c>
      <c r="E49">
        <f t="shared" si="19"/>
        <v>79.67586402460492</v>
      </c>
      <c r="F49" s="2">
        <f t="shared" si="16"/>
        <v>0.7967586402460486</v>
      </c>
      <c r="H49">
        <f t="shared" si="17"/>
        <v>0.3081518288583936</v>
      </c>
      <c r="I49">
        <f t="shared" si="20"/>
        <v>57.78080285236003</v>
      </c>
      <c r="J49" s="2">
        <f t="shared" si="18"/>
        <v>0.9183656747533999</v>
      </c>
      <c r="L49">
        <f t="shared" si="10"/>
        <v>2.460922195744888</v>
      </c>
      <c r="M49">
        <f t="shared" si="11"/>
        <v>131.40778042551113</v>
      </c>
      <c r="N49" s="2">
        <f t="shared" si="6"/>
        <v>0.38698342768179467</v>
      </c>
    </row>
    <row r="50" spans="1:14" ht="10.5">
      <c r="A50">
        <f t="shared" si="12"/>
        <v>22</v>
      </c>
      <c r="B50">
        <f t="shared" si="13"/>
        <v>2015.5</v>
      </c>
      <c r="C50">
        <f t="shared" si="14"/>
        <v>3.775</v>
      </c>
      <c r="D50">
        <f t="shared" si="15"/>
        <v>0.739326555597365</v>
      </c>
      <c r="E50">
        <f t="shared" si="19"/>
        <v>80.41519058020228</v>
      </c>
      <c r="F50" s="2">
        <f t="shared" si="16"/>
        <v>0.8041519058020222</v>
      </c>
      <c r="H50">
        <f t="shared" si="17"/>
        <v>0.2907092725079185</v>
      </c>
      <c r="I50">
        <f t="shared" si="20"/>
        <v>58.07151212486795</v>
      </c>
      <c r="J50" s="2">
        <f t="shared" si="18"/>
        <v>0.9229861958265663</v>
      </c>
      <c r="L50">
        <f t="shared" si="10"/>
        <v>2.4365566294503838</v>
      </c>
      <c r="M50">
        <f t="shared" si="11"/>
        <v>133.84433705496153</v>
      </c>
      <c r="N50" s="2">
        <f t="shared" si="6"/>
        <v>0.3941588554468196</v>
      </c>
    </row>
    <row r="51" spans="1:14" ht="10.5">
      <c r="A51">
        <f t="shared" si="12"/>
        <v>22.5</v>
      </c>
      <c r="B51">
        <f t="shared" si="13"/>
        <v>2016</v>
      </c>
      <c r="C51">
        <f t="shared" si="14"/>
        <v>3.775</v>
      </c>
      <c r="D51">
        <f t="shared" si="15"/>
        <v>0.7124322385905709</v>
      </c>
      <c r="E51">
        <f t="shared" si="19"/>
        <v>81.12762281879284</v>
      </c>
      <c r="F51" s="2">
        <f t="shared" si="16"/>
        <v>0.8112762281879279</v>
      </c>
      <c r="H51">
        <f t="shared" si="17"/>
        <v>0.27425403066784765</v>
      </c>
      <c r="I51">
        <f t="shared" si="20"/>
        <v>58.3457661555358</v>
      </c>
      <c r="J51" s="2">
        <f t="shared" si="18"/>
        <v>0.927345177971063</v>
      </c>
      <c r="L51">
        <f t="shared" si="10"/>
        <v>2.4124323063865187</v>
      </c>
      <c r="M51">
        <f t="shared" si="11"/>
        <v>136.25676936134803</v>
      </c>
      <c r="N51" s="2">
        <f t="shared" si="6"/>
        <v>0.4012632393725868</v>
      </c>
    </row>
    <row r="52" spans="1:14" ht="10.5">
      <c r="A52">
        <f t="shared" si="12"/>
        <v>23</v>
      </c>
      <c r="B52">
        <f t="shared" si="13"/>
        <v>2016.5</v>
      </c>
      <c r="C52">
        <f t="shared" si="14"/>
        <v>3.775</v>
      </c>
      <c r="D52">
        <f t="shared" si="15"/>
        <v>0.6865162501475028</v>
      </c>
      <c r="E52">
        <f t="shared" si="19"/>
        <v>81.81413906894035</v>
      </c>
      <c r="F52" s="2">
        <f t="shared" si="16"/>
        <v>0.818141390689403</v>
      </c>
      <c r="H52">
        <f t="shared" si="17"/>
        <v>0.258730217611177</v>
      </c>
      <c r="I52">
        <f t="shared" si="20"/>
        <v>58.60449637314697</v>
      </c>
      <c r="J52" s="2">
        <f t="shared" si="18"/>
        <v>0.9314574252771918</v>
      </c>
      <c r="L52">
        <f t="shared" si="10"/>
        <v>2.388546838006454</v>
      </c>
      <c r="M52">
        <f t="shared" si="11"/>
        <v>138.64531619935448</v>
      </c>
      <c r="N52" s="2">
        <f t="shared" si="6"/>
        <v>0.40829728286344547</v>
      </c>
    </row>
    <row r="53" spans="1:14" ht="10.5">
      <c r="A53">
        <f t="shared" si="12"/>
        <v>23.5</v>
      </c>
      <c r="B53">
        <f t="shared" si="13"/>
        <v>2017</v>
      </c>
      <c r="C53">
        <f t="shared" si="14"/>
        <v>3.775</v>
      </c>
      <c r="D53">
        <f t="shared" si="15"/>
        <v>0.6615430018284777</v>
      </c>
      <c r="E53">
        <f t="shared" si="19"/>
        <v>82.47568207076883</v>
      </c>
      <c r="F53" s="2">
        <f t="shared" si="16"/>
        <v>0.8247568207076876</v>
      </c>
      <c r="H53">
        <f t="shared" si="17"/>
        <v>0.2440851109539405</v>
      </c>
      <c r="I53">
        <f t="shared" si="20"/>
        <v>58.84858148410091</v>
      </c>
      <c r="J53" s="2">
        <f t="shared" si="18"/>
        <v>0.9353369038678794</v>
      </c>
      <c r="L53">
        <f t="shared" si="10"/>
        <v>2.364897859412331</v>
      </c>
      <c r="M53">
        <f t="shared" si="11"/>
        <v>141.01021405876682</v>
      </c>
      <c r="N53" s="2">
        <f t="shared" si="6"/>
        <v>0.41526168235934513</v>
      </c>
    </row>
    <row r="54" spans="1:14" ht="10.5">
      <c r="A54">
        <f t="shared" si="12"/>
        <v>24</v>
      </c>
      <c r="B54">
        <f t="shared" si="13"/>
        <v>2017.5</v>
      </c>
      <c r="C54">
        <f t="shared" si="14"/>
        <v>3.775</v>
      </c>
      <c r="D54">
        <f t="shared" si="15"/>
        <v>0.6374781997865361</v>
      </c>
      <c r="E54">
        <f t="shared" si="19"/>
        <v>83.11316027055537</v>
      </c>
      <c r="F54" s="2">
        <f t="shared" si="16"/>
        <v>0.8311316027055531</v>
      </c>
      <c r="H54">
        <f t="shared" si="17"/>
        <v>0.23026897259805712</v>
      </c>
      <c r="I54">
        <f t="shared" si="20"/>
        <v>59.078850456698966</v>
      </c>
      <c r="J54" s="2">
        <f t="shared" si="18"/>
        <v>0.9389967893307922</v>
      </c>
      <c r="L54">
        <f t="shared" si="10"/>
        <v>2.3414830291211195</v>
      </c>
      <c r="M54">
        <f t="shared" si="11"/>
        <v>143.35169708788794</v>
      </c>
      <c r="N54" s="2">
        <f t="shared" si="6"/>
        <v>0.42215712740479033</v>
      </c>
    </row>
    <row r="55" spans="1:14" ht="10.5">
      <c r="A55">
        <f t="shared" si="12"/>
        <v>24.5</v>
      </c>
      <c r="B55">
        <f t="shared" si="13"/>
        <v>2018</v>
      </c>
      <c r="C55">
        <f t="shared" si="14"/>
        <v>3.775</v>
      </c>
      <c r="D55">
        <f t="shared" si="15"/>
        <v>0.6142887976743301</v>
      </c>
      <c r="E55">
        <f t="shared" si="19"/>
        <v>83.7274490682297</v>
      </c>
      <c r="F55" s="2">
        <f t="shared" si="16"/>
        <v>0.8372744906822964</v>
      </c>
      <c r="H55">
        <f t="shared" si="17"/>
        <v>0.21723487980948783</v>
      </c>
      <c r="I55">
        <f t="shared" si="20"/>
        <v>59.296085336508455</v>
      </c>
      <c r="J55" s="2">
        <f t="shared" si="18"/>
        <v>0.9424495114656157</v>
      </c>
      <c r="L55">
        <f t="shared" si="10"/>
        <v>2.318300028832791</v>
      </c>
      <c r="M55">
        <f t="shared" si="11"/>
        <v>145.66999711672074</v>
      </c>
      <c r="N55" s="2">
        <f t="shared" si="6"/>
        <v>0.42898430071711235</v>
      </c>
    </row>
    <row r="56" spans="1:14" ht="10.5">
      <c r="A56">
        <f t="shared" si="12"/>
        <v>25</v>
      </c>
      <c r="B56">
        <f t="shared" si="13"/>
        <v>2018.5</v>
      </c>
      <c r="C56">
        <f t="shared" si="14"/>
        <v>3.775</v>
      </c>
      <c r="D56">
        <f t="shared" si="15"/>
        <v>0.59194295126411</v>
      </c>
      <c r="E56">
        <f t="shared" si="19"/>
        <v>84.31939201949382</v>
      </c>
      <c r="F56" s="2">
        <f t="shared" si="16"/>
        <v>0.8431939201949376</v>
      </c>
      <c r="H56">
        <f t="shared" si="17"/>
        <v>0.2049385658580074</v>
      </c>
      <c r="I56">
        <f t="shared" si="20"/>
        <v>59.50102390236646</v>
      </c>
      <c r="J56" s="2">
        <f t="shared" si="18"/>
        <v>0.945706796498468</v>
      </c>
      <c r="L56">
        <f t="shared" si="10"/>
        <v>2.2953465632007832</v>
      </c>
      <c r="M56">
        <f t="shared" si="11"/>
        <v>147.96534367992152</v>
      </c>
      <c r="N56" s="2">
        <f t="shared" si="6"/>
        <v>0.4357438782540648</v>
      </c>
    </row>
    <row r="57" spans="1:14" ht="10.5">
      <c r="A57">
        <f t="shared" si="12"/>
        <v>25.5</v>
      </c>
      <c r="B57">
        <f t="shared" si="13"/>
        <v>2019</v>
      </c>
      <c r="C57">
        <f t="shared" si="14"/>
        <v>3.775</v>
      </c>
      <c r="D57">
        <f t="shared" si="15"/>
        <v>0.570409974718487</v>
      </c>
      <c r="E57">
        <f t="shared" si="19"/>
        <v>84.8898019942123</v>
      </c>
      <c r="F57" s="2">
        <f t="shared" si="16"/>
        <v>0.8488980199421224</v>
      </c>
      <c r="H57">
        <f t="shared" si="17"/>
        <v>0.19333826967736545</v>
      </c>
      <c r="I57">
        <f t="shared" si="20"/>
        <v>59.694362172043824</v>
      </c>
      <c r="J57" s="2">
        <f t="shared" si="18"/>
        <v>0.9487797069068192</v>
      </c>
      <c r="L57">
        <f t="shared" si="10"/>
        <v>2.2726203596047365</v>
      </c>
      <c r="M57">
        <f t="shared" si="11"/>
        <v>150.23796403952625</v>
      </c>
      <c r="N57" s="2">
        <f t="shared" si="6"/>
        <v>0.4424365292807504</v>
      </c>
    </row>
    <row r="58" spans="1:14" ht="10.5">
      <c r="A58">
        <f t="shared" si="12"/>
        <v>26</v>
      </c>
      <c r="B58">
        <f t="shared" si="13"/>
        <v>2019.5</v>
      </c>
      <c r="C58">
        <f t="shared" si="14"/>
        <v>3.775</v>
      </c>
      <c r="D58">
        <f t="shared" si="15"/>
        <v>0.5496602984519269</v>
      </c>
      <c r="E58">
        <f t="shared" si="19"/>
        <v>85.43946229266423</v>
      </c>
      <c r="F58" s="2">
        <f t="shared" si="16"/>
        <v>0.8543946229266417</v>
      </c>
      <c r="H58">
        <f t="shared" si="17"/>
        <v>0.1823945940352504</v>
      </c>
      <c r="I58">
        <f t="shared" si="20"/>
        <v>59.876756766079076</v>
      </c>
      <c r="J58" s="2">
        <f t="shared" si="18"/>
        <v>0.9516786789901694</v>
      </c>
      <c r="L58">
        <f t="shared" si="10"/>
        <v>2.2501191679254813</v>
      </c>
      <c r="M58">
        <f t="shared" si="11"/>
        <v>152.48808320745172</v>
      </c>
      <c r="N58" s="2">
        <f t="shared" si="6"/>
        <v>0.44906291643588464</v>
      </c>
    </row>
    <row r="59" spans="1:14" ht="10.5">
      <c r="A59">
        <f t="shared" si="12"/>
        <v>26.5</v>
      </c>
      <c r="B59">
        <f t="shared" si="13"/>
        <v>2020</v>
      </c>
      <c r="C59">
        <f t="shared" si="14"/>
        <v>3.775</v>
      </c>
      <c r="D59">
        <f t="shared" si="15"/>
        <v>0.5296654285251042</v>
      </c>
      <c r="E59">
        <f t="shared" si="19"/>
        <v>85.96912772118934</v>
      </c>
      <c r="F59" s="2">
        <f t="shared" si="16"/>
        <v>0.8596912772118928</v>
      </c>
      <c r="H59">
        <f t="shared" si="17"/>
        <v>0.17207037173136827</v>
      </c>
      <c r="I59">
        <f t="shared" si="20"/>
        <v>60.04882713781044</v>
      </c>
      <c r="J59" s="2">
        <f t="shared" si="18"/>
        <v>0.9544135583140847</v>
      </c>
      <c r="L59">
        <f t="shared" si="10"/>
        <v>2.227840760322259</v>
      </c>
      <c r="M59">
        <f t="shared" si="11"/>
        <v>154.715923967774</v>
      </c>
      <c r="N59" s="2">
        <f t="shared" si="6"/>
        <v>0.4556236957974037</v>
      </c>
    </row>
    <row r="60" spans="1:14" ht="10.5">
      <c r="A60">
        <f t="shared" si="12"/>
        <v>27</v>
      </c>
      <c r="B60">
        <f t="shared" si="13"/>
        <v>2020.5</v>
      </c>
      <c r="C60">
        <f t="shared" si="14"/>
        <v>3.775</v>
      </c>
      <c r="D60">
        <f t="shared" si="15"/>
        <v>0.5103979075163615</v>
      </c>
      <c r="E60">
        <f t="shared" si="19"/>
        <v>86.4795256287057</v>
      </c>
      <c r="F60" s="2">
        <f t="shared" si="16"/>
        <v>0.8647952562870564</v>
      </c>
      <c r="H60">
        <f t="shared" si="17"/>
        <v>0.16233053936921535</v>
      </c>
      <c r="I60">
        <f t="shared" si="20"/>
        <v>60.211157677179656</v>
      </c>
      <c r="J60" s="2">
        <f t="shared" si="18"/>
        <v>0.9569936331479671</v>
      </c>
      <c r="L60">
        <f t="shared" si="10"/>
        <v>2.2057829310121373</v>
      </c>
      <c r="M60">
        <f t="shared" si="11"/>
        <v>156.9217068987861</v>
      </c>
      <c r="N60" s="2">
        <f t="shared" si="6"/>
        <v>0.46211951694742254</v>
      </c>
    </row>
    <row r="61" spans="1:14" ht="10.5">
      <c r="A61">
        <f t="shared" si="12"/>
        <v>27.5</v>
      </c>
      <c r="B61">
        <f t="shared" si="13"/>
        <v>2021</v>
      </c>
      <c r="C61">
        <f t="shared" si="14"/>
        <v>3.775</v>
      </c>
      <c r="D61">
        <f t="shared" si="15"/>
        <v>0.49183127681653727</v>
      </c>
      <c r="E61">
        <f t="shared" si="19"/>
        <v>86.97135690552224</v>
      </c>
      <c r="F61" s="2">
        <f t="shared" si="16"/>
        <v>0.8697135690552218</v>
      </c>
      <c r="H61">
        <f t="shared" si="17"/>
        <v>0.15314201827284465</v>
      </c>
      <c r="I61">
        <f t="shared" si="20"/>
        <v>60.3642996954525</v>
      </c>
      <c r="J61" s="2">
        <f t="shared" si="18"/>
        <v>0.9594276660101203</v>
      </c>
      <c r="L61">
        <f t="shared" si="10"/>
        <v>2.1839434960516213</v>
      </c>
      <c r="M61">
        <f t="shared" si="11"/>
        <v>159.10565039483774</v>
      </c>
      <c r="N61" s="2">
        <f t="shared" si="6"/>
        <v>0.46855102303655016</v>
      </c>
    </row>
    <row r="62" spans="1:14" ht="10.5">
      <c r="A62">
        <f t="shared" si="12"/>
        <v>28</v>
      </c>
      <c r="B62">
        <f t="shared" si="13"/>
        <v>2021.5</v>
      </c>
      <c r="C62">
        <f t="shared" si="14"/>
        <v>3.775</v>
      </c>
      <c r="D62">
        <f t="shared" si="15"/>
        <v>0.47394004029538644</v>
      </c>
      <c r="E62">
        <f t="shared" si="19"/>
        <v>87.44529694581763</v>
      </c>
      <c r="F62" s="2">
        <f t="shared" si="16"/>
        <v>0.8744529694581757</v>
      </c>
      <c r="H62">
        <f t="shared" si="17"/>
        <v>0.1444736021441931</v>
      </c>
      <c r="I62">
        <f t="shared" si="20"/>
        <v>60.5087732975967</v>
      </c>
      <c r="J62" s="2">
        <f t="shared" si="18"/>
        <v>0.961723923427246</v>
      </c>
      <c r="L62">
        <f t="shared" si="10"/>
        <v>2.1623202931204166</v>
      </c>
      <c r="M62">
        <f t="shared" si="11"/>
        <v>161.26797068795815</v>
      </c>
      <c r="N62" s="2">
        <f t="shared" si="6"/>
        <v>0.47491885084756763</v>
      </c>
    </row>
    <row r="63" spans="1:14" ht="10.5">
      <c r="A63">
        <f t="shared" si="12"/>
        <v>28.5</v>
      </c>
      <c r="B63">
        <f t="shared" si="13"/>
        <v>2022</v>
      </c>
      <c r="C63">
        <f t="shared" si="14"/>
        <v>3.775</v>
      </c>
      <c r="D63">
        <f t="shared" si="15"/>
        <v>0.45669962928970026</v>
      </c>
      <c r="E63">
        <f t="shared" si="19"/>
        <v>87.90199657510733</v>
      </c>
      <c r="F63" s="2">
        <f t="shared" si="16"/>
        <v>0.8790199657510727</v>
      </c>
      <c r="H63">
        <f t="shared" si="17"/>
        <v>0.13629585107942746</v>
      </c>
      <c r="I63">
        <f t="shared" si="20"/>
        <v>60.64506914867612</v>
      </c>
      <c r="J63" s="2">
        <f t="shared" si="18"/>
        <v>0.9638902040094399</v>
      </c>
      <c r="L63">
        <f t="shared" si="10"/>
        <v>2.140911181307343</v>
      </c>
      <c r="M63">
        <f t="shared" si="11"/>
        <v>163.40888186926549</v>
      </c>
      <c r="N63" s="2">
        <f t="shared" si="6"/>
        <v>0.4812236308584759</v>
      </c>
    </row>
    <row r="64" spans="1:14" ht="10.5">
      <c r="A64">
        <f t="shared" si="12"/>
        <v>29</v>
      </c>
      <c r="B64">
        <f t="shared" si="13"/>
        <v>2022.5</v>
      </c>
      <c r="C64">
        <f t="shared" si="14"/>
        <v>3.775</v>
      </c>
      <c r="D64">
        <f t="shared" si="15"/>
        <v>0.44008636886504476</v>
      </c>
      <c r="E64">
        <f t="shared" si="19"/>
        <v>88.34208294397237</v>
      </c>
      <c r="F64" s="2">
        <f t="shared" si="16"/>
        <v>0.8834208294397231</v>
      </c>
      <c r="H64">
        <f t="shared" si="17"/>
        <v>0.12858099158436553</v>
      </c>
      <c r="I64">
        <f t="shared" si="20"/>
        <v>60.773650140260486</v>
      </c>
      <c r="J64" s="2">
        <f t="shared" si="18"/>
        <v>0.9659338649360381</v>
      </c>
      <c r="L64">
        <f t="shared" si="10"/>
        <v>2.1197140408983595</v>
      </c>
      <c r="M64">
        <f t="shared" si="11"/>
        <v>165.52859591016386</v>
      </c>
      <c r="N64" s="2">
        <f t="shared" si="6"/>
        <v>0.48746598730491986</v>
      </c>
    </row>
    <row r="65" spans="1:14" ht="10.5">
      <c r="A65">
        <f t="shared" si="12"/>
        <v>29.5</v>
      </c>
      <c r="B65">
        <f t="shared" si="13"/>
        <v>2023</v>
      </c>
      <c r="C65">
        <f t="shared" si="14"/>
        <v>3.775</v>
      </c>
      <c r="D65">
        <f t="shared" si="15"/>
        <v>0.424077445304789</v>
      </c>
      <c r="E65">
        <f t="shared" si="19"/>
        <v>88.76616038927716</v>
      </c>
      <c r="F65" s="2">
        <f t="shared" si="16"/>
        <v>0.8876616038927709</v>
      </c>
      <c r="H65">
        <f t="shared" si="17"/>
        <v>0.1213028222494014</v>
      </c>
      <c r="I65">
        <f t="shared" si="20"/>
        <v>60.89495296250989</v>
      </c>
      <c r="J65" s="2">
        <f t="shared" si="18"/>
        <v>0.9678618469422627</v>
      </c>
      <c r="L65">
        <f t="shared" si="10"/>
        <v>2.0987267731666934</v>
      </c>
      <c r="M65">
        <f t="shared" si="11"/>
        <v>167.62732268333056</v>
      </c>
      <c r="N65" s="2">
        <f t="shared" si="6"/>
        <v>0.49364653824199306</v>
      </c>
    </row>
    <row r="66" spans="1:14" ht="10.5">
      <c r="A66">
        <f t="shared" si="12"/>
        <v>30</v>
      </c>
      <c r="B66">
        <f t="shared" si="13"/>
        <v>2023.5</v>
      </c>
      <c r="C66">
        <f t="shared" si="14"/>
        <v>3.775</v>
      </c>
      <c r="D66">
        <f t="shared" si="15"/>
        <v>0.40865087478177703</v>
      </c>
      <c r="E66">
        <f t="shared" si="19"/>
        <v>89.17481126405893</v>
      </c>
      <c r="F66" s="2">
        <f t="shared" si="16"/>
        <v>0.8917481126405887</v>
      </c>
      <c r="H66">
        <f t="shared" si="17"/>
        <v>0.11443662476358624</v>
      </c>
      <c r="I66">
        <f t="shared" si="20"/>
        <v>61.009389587273475</v>
      </c>
      <c r="J66" s="2">
        <f t="shared" si="18"/>
        <v>0.9696806978915312</v>
      </c>
      <c r="L66">
        <f t="shared" si="10"/>
        <v>2.0779473001650426</v>
      </c>
      <c r="M66">
        <f t="shared" si="11"/>
        <v>169.7052699834956</v>
      </c>
      <c r="N66" s="2">
        <f t="shared" si="6"/>
        <v>0.4997658956054319</v>
      </c>
    </row>
    <row r="67" spans="1:14" ht="10.5">
      <c r="A67">
        <f t="shared" si="12"/>
        <v>30.5</v>
      </c>
      <c r="B67">
        <f t="shared" si="13"/>
        <v>2024</v>
      </c>
      <c r="C67">
        <f t="shared" si="14"/>
        <v>3.775</v>
      </c>
      <c r="D67">
        <f t="shared" si="15"/>
        <v>0.39378547316962365</v>
      </c>
      <c r="E67">
        <f t="shared" si="19"/>
        <v>89.56859673722856</v>
      </c>
      <c r="F67" s="2">
        <f t="shared" si="16"/>
        <v>0.895685967372285</v>
      </c>
      <c r="H67">
        <f t="shared" si="17"/>
        <v>0.10795907996564737</v>
      </c>
      <c r="I67">
        <f t="shared" si="20"/>
        <v>61.11734866723912</v>
      </c>
      <c r="J67" s="2">
        <f t="shared" si="18"/>
        <v>0.9713965950134826</v>
      </c>
      <c r="L67">
        <f t="shared" si="10"/>
        <v>2.0573735645198443</v>
      </c>
      <c r="M67">
        <f t="shared" si="11"/>
        <v>171.76264354801546</v>
      </c>
      <c r="N67" s="2">
        <f t="shared" si="6"/>
        <v>0.5058246652722029</v>
      </c>
    </row>
    <row r="68" spans="1:14" ht="10.5">
      <c r="A68">
        <f t="shared" si="12"/>
        <v>31</v>
      </c>
      <c r="B68">
        <f t="shared" si="13"/>
        <v>2024.5</v>
      </c>
      <c r="C68">
        <f t="shared" si="14"/>
        <v>3.775</v>
      </c>
      <c r="D68">
        <f t="shared" si="15"/>
        <v>0.3794608269521789</v>
      </c>
      <c r="E68">
        <f t="shared" si="19"/>
        <v>89.94805756418074</v>
      </c>
      <c r="F68" s="2">
        <f t="shared" si="16"/>
        <v>0.8994805756418068</v>
      </c>
      <c r="H68">
        <f t="shared" si="17"/>
        <v>0.10184818864683715</v>
      </c>
      <c r="I68">
        <f t="shared" si="20"/>
        <v>61.219196855885954</v>
      </c>
      <c r="J68" s="2">
        <f t="shared" si="18"/>
        <v>0.9730153658832481</v>
      </c>
      <c r="L68">
        <f t="shared" si="10"/>
        <v>2.037003529227568</v>
      </c>
      <c r="M68">
        <f t="shared" si="11"/>
        <v>173.79964707724304</v>
      </c>
      <c r="N68" s="2">
        <f t="shared" si="6"/>
        <v>0.5118234471204912</v>
      </c>
    </row>
    <row r="69" spans="1:14" ht="10.5">
      <c r="A69">
        <f t="shared" si="12"/>
        <v>31.5</v>
      </c>
      <c r="B69">
        <f t="shared" si="13"/>
        <v>2025</v>
      </c>
      <c r="C69">
        <f t="shared" si="14"/>
        <v>3.775</v>
      </c>
      <c r="D69">
        <f t="shared" si="15"/>
        <v>0.36565726519121067</v>
      </c>
      <c r="E69">
        <f t="shared" si="19"/>
        <v>90.31371482937196</v>
      </c>
      <c r="F69" s="2">
        <f t="shared" si="16"/>
        <v>0.9031371482937189</v>
      </c>
      <c r="H69">
        <f t="shared" si="17"/>
        <v>0.09608319683663878</v>
      </c>
      <c r="I69">
        <f t="shared" si="20"/>
        <v>61.31528005272259</v>
      </c>
      <c r="J69" s="2">
        <f t="shared" si="18"/>
        <v>0.9745425082132155</v>
      </c>
      <c r="L69">
        <f t="shared" si="10"/>
        <v>2.0168351774530384</v>
      </c>
      <c r="M69">
        <f t="shared" si="11"/>
        <v>175.81648225469607</v>
      </c>
      <c r="N69" s="2">
        <f t="shared" si="6"/>
        <v>0.5177628350890934</v>
      </c>
    </row>
    <row r="70" spans="1:14" ht="10.5">
      <c r="A70">
        <f t="shared" si="12"/>
        <v>32</v>
      </c>
      <c r="B70">
        <f t="shared" si="13"/>
        <v>2025.5</v>
      </c>
      <c r="C70">
        <f t="shared" si="14"/>
        <v>3.775</v>
      </c>
      <c r="D70">
        <f t="shared" si="15"/>
        <v>0.35235583251381425</v>
      </c>
      <c r="E70">
        <f t="shared" si="19"/>
        <v>90.66607066188577</v>
      </c>
      <c r="F70" s="2">
        <f t="shared" si="16"/>
        <v>0.906660706618857</v>
      </c>
      <c r="H70">
        <f t="shared" si="17"/>
        <v>0.0906445253175838</v>
      </c>
      <c r="I70">
        <f t="shared" si="20"/>
        <v>61.40592457804018</v>
      </c>
      <c r="J70" s="2">
        <f t="shared" si="18"/>
        <v>0.9759832085245056</v>
      </c>
      <c r="L70">
        <f t="shared" si="10"/>
        <v>1.9968665123297404</v>
      </c>
      <c r="M70">
        <f t="shared" si="11"/>
        <v>177.81334876702581</v>
      </c>
      <c r="N70" s="2">
        <f t="shared" si="6"/>
        <v>0.5236434172362242</v>
      </c>
    </row>
    <row r="71" spans="1:14" ht="10.5">
      <c r="A71">
        <f aca="true" t="shared" si="21" ref="A71:A102">B71-B$6</f>
        <v>32.5</v>
      </c>
      <c r="B71">
        <f aca="true" t="shared" si="22" ref="B71:B102">B70+0.5</f>
        <v>2026</v>
      </c>
      <c r="C71">
        <f aca="true" t="shared" si="23" ref="C71:C102">7.55/2</f>
        <v>3.775</v>
      </c>
      <c r="D71">
        <f aca="true" t="shared" si="24" ref="D71:D102">C71/1.03775^(A71*2)</f>
        <v>0.33953826308245166</v>
      </c>
      <c r="E71">
        <f t="shared" si="19"/>
        <v>91.00560892496821</v>
      </c>
      <c r="F71" s="2">
        <f aca="true" t="shared" si="25" ref="F71:F102">E71/D$208</f>
        <v>0.9100560892496815</v>
      </c>
      <c r="H71">
        <f aca="true" t="shared" si="26" ref="H71:H102">C71/1.06^(A71*2)</f>
        <v>0.08551370312979603</v>
      </c>
      <c r="I71">
        <f t="shared" si="20"/>
        <v>61.49143828116998</v>
      </c>
      <c r="J71" s="2">
        <f aca="true" t="shared" si="27" ref="J71:J102">I71/H$208</f>
        <v>0.9773423597615717</v>
      </c>
      <c r="L71">
        <f t="shared" si="10"/>
        <v>1.9770955567621191</v>
      </c>
      <c r="M71">
        <f t="shared" si="11"/>
        <v>179.79044432378794</v>
      </c>
      <c r="N71" s="2">
        <f aca="true" t="shared" si="28" ref="N71:N134">M71/L$208</f>
        <v>0.5294657757977399</v>
      </c>
    </row>
    <row r="72" spans="1:14" ht="10.5">
      <c r="A72">
        <f t="shared" si="21"/>
        <v>33</v>
      </c>
      <c r="B72">
        <f t="shared" si="22"/>
        <v>2026.5</v>
      </c>
      <c r="C72">
        <f t="shared" si="23"/>
        <v>3.775</v>
      </c>
      <c r="D72">
        <f t="shared" si="24"/>
        <v>0.32718695551187826</v>
      </c>
      <c r="E72">
        <f aca="true" t="shared" si="29" ref="E72:E103">E71+D72</f>
        <v>91.33279588048009</v>
      </c>
      <c r="F72" s="2">
        <f t="shared" si="25"/>
        <v>0.9133279588048002</v>
      </c>
      <c r="H72">
        <f t="shared" si="26"/>
        <v>0.08067330483943021</v>
      </c>
      <c r="I72">
        <f aca="true" t="shared" si="30" ref="I72:I103">I71+H72</f>
        <v>61.572111586009406</v>
      </c>
      <c r="J72" s="2">
        <f t="shared" si="27"/>
        <v>0.9786245779097473</v>
      </c>
      <c r="L72">
        <f aca="true" t="shared" si="31" ref="L72:L135">C72/1.01^(A72*2)</f>
        <v>1.9575203532298209</v>
      </c>
      <c r="M72">
        <f aca="true" t="shared" si="32" ref="M72:M135">M71+L72</f>
        <v>181.74796467701776</v>
      </c>
      <c r="N72" s="2">
        <f t="shared" si="28"/>
        <v>0.5352304872447852</v>
      </c>
    </row>
    <row r="73" spans="1:14" ht="10.5">
      <c r="A73">
        <f t="shared" si="21"/>
        <v>33.5</v>
      </c>
      <c r="B73">
        <f t="shared" si="22"/>
        <v>2027</v>
      </c>
      <c r="C73">
        <f t="shared" si="23"/>
        <v>3.775</v>
      </c>
      <c r="D73">
        <f t="shared" si="24"/>
        <v>0.31528494869850954</v>
      </c>
      <c r="E73">
        <f t="shared" si="29"/>
        <v>91.6480808291786</v>
      </c>
      <c r="F73" s="2">
        <f t="shared" si="25"/>
        <v>0.9164808082917854</v>
      </c>
      <c r="H73">
        <f t="shared" si="26"/>
        <v>0.07610689135795302</v>
      </c>
      <c r="I73">
        <f t="shared" si="30"/>
        <v>61.64821847736736</v>
      </c>
      <c r="J73" s="2">
        <f t="shared" si="27"/>
        <v>0.979834217672177</v>
      </c>
      <c r="L73">
        <f t="shared" si="31"/>
        <v>1.9381389635938824</v>
      </c>
      <c r="M73">
        <f t="shared" si="32"/>
        <v>183.68610364061163</v>
      </c>
      <c r="N73" s="2">
        <f t="shared" si="28"/>
        <v>0.5409381223408696</v>
      </c>
    </row>
    <row r="74" spans="1:14" ht="10.5">
      <c r="A74">
        <f t="shared" si="21"/>
        <v>34</v>
      </c>
      <c r="B74">
        <f t="shared" si="22"/>
        <v>2027.5</v>
      </c>
      <c r="C74">
        <f t="shared" si="23"/>
        <v>3.775</v>
      </c>
      <c r="D74">
        <f t="shared" si="24"/>
        <v>0.30381589852903834</v>
      </c>
      <c r="E74">
        <f t="shared" si="29"/>
        <v>91.95189672770763</v>
      </c>
      <c r="F74" s="2">
        <f t="shared" si="25"/>
        <v>0.9195189672770757</v>
      </c>
      <c r="H74">
        <f t="shared" si="26"/>
        <v>0.07179895411127643</v>
      </c>
      <c r="I74">
        <f t="shared" si="30"/>
        <v>61.72001743147863</v>
      </c>
      <c r="J74" s="2">
        <f t="shared" si="27"/>
        <v>0.9809753872593748</v>
      </c>
      <c r="L74">
        <f t="shared" si="31"/>
        <v>1.9189494689048339</v>
      </c>
      <c r="M74">
        <f t="shared" si="32"/>
        <v>185.60505310951646</v>
      </c>
      <c r="N74" s="2">
        <f t="shared" si="28"/>
        <v>0.5465892461983789</v>
      </c>
    </row>
    <row r="75" spans="1:14" ht="10.5">
      <c r="A75">
        <f t="shared" si="21"/>
        <v>34.5</v>
      </c>
      <c r="B75">
        <f t="shared" si="22"/>
        <v>2028</v>
      </c>
      <c r="C75">
        <f t="shared" si="23"/>
        <v>3.775</v>
      </c>
      <c r="D75">
        <f t="shared" si="24"/>
        <v>0.2927640554363174</v>
      </c>
      <c r="E75">
        <f t="shared" si="29"/>
        <v>92.24466078314396</v>
      </c>
      <c r="F75" s="2">
        <f t="shared" si="25"/>
        <v>0.922446607831439</v>
      </c>
      <c r="H75">
        <f t="shared" si="26"/>
        <v>0.0677348623691287</v>
      </c>
      <c r="I75">
        <f t="shared" si="30"/>
        <v>61.78775229384776</v>
      </c>
      <c r="J75" s="2">
        <f t="shared" si="27"/>
        <v>0.982051962341637</v>
      </c>
      <c r="L75">
        <f t="shared" si="31"/>
        <v>1.8999499692127069</v>
      </c>
      <c r="M75">
        <f t="shared" si="32"/>
        <v>187.50500307872917</v>
      </c>
      <c r="N75" s="2">
        <f t="shared" si="28"/>
        <v>0.5521844183345268</v>
      </c>
    </row>
    <row r="76" spans="1:14" ht="10.5">
      <c r="A76">
        <f t="shared" si="21"/>
        <v>35</v>
      </c>
      <c r="B76">
        <f t="shared" si="22"/>
        <v>2028.5</v>
      </c>
      <c r="C76">
        <f t="shared" si="23"/>
        <v>3.775</v>
      </c>
      <c r="D76">
        <f t="shared" si="24"/>
        <v>0.28211424277168623</v>
      </c>
      <c r="E76">
        <f t="shared" si="29"/>
        <v>92.52677502591564</v>
      </c>
      <c r="F76" s="2">
        <f t="shared" si="25"/>
        <v>0.9252677502591558</v>
      </c>
      <c r="H76">
        <f t="shared" si="26"/>
        <v>0.0639008135557818</v>
      </c>
      <c r="I76">
        <f t="shared" si="30"/>
        <v>61.85165310740354</v>
      </c>
      <c r="J76" s="2">
        <f t="shared" si="27"/>
        <v>0.9830675992116957</v>
      </c>
      <c r="L76">
        <f t="shared" si="31"/>
        <v>1.8811385833789172</v>
      </c>
      <c r="M76">
        <f t="shared" si="32"/>
        <v>189.3861416621081</v>
      </c>
      <c r="N76" s="2">
        <f t="shared" si="28"/>
        <v>0.5577241927267523</v>
      </c>
    </row>
    <row r="77" spans="1:14" ht="10.5">
      <c r="A77">
        <f t="shared" si="21"/>
        <v>35.5</v>
      </c>
      <c r="B77">
        <f t="shared" si="22"/>
        <v>2029</v>
      </c>
      <c r="C77">
        <f t="shared" si="23"/>
        <v>3.775</v>
      </c>
      <c r="D77">
        <f t="shared" si="24"/>
        <v>0.27185183596404355</v>
      </c>
      <c r="E77">
        <f t="shared" si="29"/>
        <v>92.79862686187968</v>
      </c>
      <c r="F77" s="2">
        <f t="shared" si="25"/>
        <v>0.9279862686187962</v>
      </c>
      <c r="H77">
        <f t="shared" si="26"/>
        <v>0.060283786373379035</v>
      </c>
      <c r="I77">
        <f t="shared" si="30"/>
        <v>61.911936893776925</v>
      </c>
      <c r="J77" s="2">
        <f t="shared" si="27"/>
        <v>0.9840257472023172</v>
      </c>
      <c r="L77">
        <f t="shared" si="31"/>
        <v>1.862513448890018</v>
      </c>
      <c r="M77">
        <f t="shared" si="32"/>
        <v>191.2486551109981</v>
      </c>
      <c r="N77" s="2">
        <f t="shared" si="28"/>
        <v>0.5632091178675698</v>
      </c>
    </row>
    <row r="78" spans="1:14" ht="10.5">
      <c r="A78">
        <f t="shared" si="21"/>
        <v>36</v>
      </c>
      <c r="B78">
        <f t="shared" si="22"/>
        <v>2029.5</v>
      </c>
      <c r="C78">
        <f t="shared" si="23"/>
        <v>3.775</v>
      </c>
      <c r="D78">
        <f t="shared" si="24"/>
        <v>0.26196274243704515</v>
      </c>
      <c r="E78">
        <f t="shared" si="29"/>
        <v>93.06058960431673</v>
      </c>
      <c r="F78" s="2">
        <f t="shared" si="25"/>
        <v>0.9306058960431667</v>
      </c>
      <c r="H78">
        <f t="shared" si="26"/>
        <v>0.056871496578659475</v>
      </c>
      <c r="I78">
        <f t="shared" si="30"/>
        <v>61.96880839035558</v>
      </c>
      <c r="J78" s="2">
        <f t="shared" si="27"/>
        <v>0.9849296604010165</v>
      </c>
      <c r="L78">
        <f t="shared" si="31"/>
        <v>1.8440727216732844</v>
      </c>
      <c r="M78">
        <f t="shared" si="32"/>
        <v>193.0927278326714</v>
      </c>
      <c r="N78" s="2">
        <f t="shared" si="28"/>
        <v>0.5686397368188741</v>
      </c>
    </row>
    <row r="79" spans="1:14" ht="10.5">
      <c r="A79">
        <f t="shared" si="21"/>
        <v>36.5</v>
      </c>
      <c r="B79">
        <f t="shared" si="22"/>
        <v>2030</v>
      </c>
      <c r="C79">
        <f t="shared" si="23"/>
        <v>3.775</v>
      </c>
      <c r="D79">
        <f t="shared" si="24"/>
        <v>0.25243338225684914</v>
      </c>
      <c r="E79">
        <f t="shared" si="29"/>
        <v>93.31302298657359</v>
      </c>
      <c r="F79" s="2">
        <f t="shared" si="25"/>
        <v>0.9331302298657352</v>
      </c>
      <c r="H79">
        <f t="shared" si="26"/>
        <v>0.0536523552628863</v>
      </c>
      <c r="I79">
        <f t="shared" si="30"/>
        <v>62.02246074561847</v>
      </c>
      <c r="J79" s="2">
        <f t="shared" si="27"/>
        <v>0.9857824087016763</v>
      </c>
      <c r="L79">
        <f t="shared" si="31"/>
        <v>1.8258145759141429</v>
      </c>
      <c r="M79">
        <f t="shared" si="32"/>
        <v>194.91854240858552</v>
      </c>
      <c r="N79" s="2">
        <f t="shared" si="28"/>
        <v>0.5740165872657101</v>
      </c>
    </row>
    <row r="80" spans="1:14" ht="10.5">
      <c r="A80">
        <f t="shared" si="21"/>
        <v>37</v>
      </c>
      <c r="B80">
        <f t="shared" si="22"/>
        <v>2030.5</v>
      </c>
      <c r="C80">
        <f t="shared" si="23"/>
        <v>3.775</v>
      </c>
      <c r="D80">
        <f t="shared" si="24"/>
        <v>0.24325066948383434</v>
      </c>
      <c r="E80">
        <f t="shared" si="29"/>
        <v>93.55627365605741</v>
      </c>
      <c r="F80" s="2">
        <f t="shared" si="25"/>
        <v>0.9355627365605734</v>
      </c>
      <c r="H80">
        <f t="shared" si="26"/>
        <v>0.05061542949328896</v>
      </c>
      <c r="I80">
        <f t="shared" si="30"/>
        <v>62.07307617511176</v>
      </c>
      <c r="J80" s="2">
        <f t="shared" si="27"/>
        <v>0.9865868882306007</v>
      </c>
      <c r="L80">
        <f t="shared" si="31"/>
        <v>1.807737203875389</v>
      </c>
      <c r="M80">
        <f t="shared" si="32"/>
        <v>196.7262796124609</v>
      </c>
      <c r="N80" s="2">
        <f t="shared" si="28"/>
        <v>0.579340201569508</v>
      </c>
    </row>
    <row r="81" spans="1:14" ht="10.5">
      <c r="A81">
        <f t="shared" si="21"/>
        <v>37.5</v>
      </c>
      <c r="B81">
        <f t="shared" si="22"/>
        <v>2031</v>
      </c>
      <c r="C81">
        <f t="shared" si="23"/>
        <v>3.775</v>
      </c>
      <c r="D81">
        <f t="shared" si="24"/>
        <v>0.2344019942026831</v>
      </c>
      <c r="E81">
        <f t="shared" si="29"/>
        <v>93.7906756502601</v>
      </c>
      <c r="F81" s="2">
        <f t="shared" si="25"/>
        <v>0.9379067565026004</v>
      </c>
      <c r="H81">
        <f t="shared" si="26"/>
        <v>0.04775040518234806</v>
      </c>
      <c r="I81">
        <f t="shared" si="30"/>
        <v>62.12082658029411</v>
      </c>
      <c r="J81" s="2">
        <f t="shared" si="27"/>
        <v>0.9873458311824161</v>
      </c>
      <c r="L81">
        <f t="shared" si="31"/>
        <v>1.7898388157182072</v>
      </c>
      <c r="M81">
        <f t="shared" si="32"/>
        <v>198.5161184281791</v>
      </c>
      <c r="N81" s="2">
        <f t="shared" si="28"/>
        <v>0.5846111068207933</v>
      </c>
    </row>
    <row r="82" spans="1:14" ht="10.5">
      <c r="A82">
        <f t="shared" si="21"/>
        <v>38</v>
      </c>
      <c r="B82">
        <f t="shared" si="22"/>
        <v>2031.5</v>
      </c>
      <c r="C82">
        <f t="shared" si="23"/>
        <v>3.775</v>
      </c>
      <c r="D82">
        <f t="shared" si="24"/>
        <v>0.22587520520615093</v>
      </c>
      <c r="E82">
        <f t="shared" si="29"/>
        <v>94.01655085546625</v>
      </c>
      <c r="F82" s="2">
        <f t="shared" si="25"/>
        <v>0.9401655085546619</v>
      </c>
      <c r="H82">
        <f t="shared" si="26"/>
        <v>0.04504755205881893</v>
      </c>
      <c r="I82">
        <f t="shared" si="30"/>
        <v>62.165874132352926</v>
      </c>
      <c r="J82" s="2">
        <f t="shared" si="27"/>
        <v>0.9880618150992231</v>
      </c>
      <c r="L82">
        <f t="shared" si="31"/>
        <v>1.7721176393249576</v>
      </c>
      <c r="M82">
        <f t="shared" si="32"/>
        <v>200.28823606750407</v>
      </c>
      <c r="N82" s="2">
        <f t="shared" si="28"/>
        <v>0.5898298248913727</v>
      </c>
    </row>
    <row r="83" spans="1:14" ht="10.5">
      <c r="A83">
        <f t="shared" si="21"/>
        <v>38.5</v>
      </c>
      <c r="B83">
        <f t="shared" si="22"/>
        <v>2032</v>
      </c>
      <c r="C83">
        <f t="shared" si="23"/>
        <v>3.775</v>
      </c>
      <c r="D83">
        <f t="shared" si="24"/>
        <v>0.2176585933087457</v>
      </c>
      <c r="E83">
        <f t="shared" si="29"/>
        <v>94.23420944877499</v>
      </c>
      <c r="F83" s="2">
        <f t="shared" si="25"/>
        <v>0.9423420944877492</v>
      </c>
      <c r="H83">
        <f t="shared" si="26"/>
        <v>0.042497690621527286</v>
      </c>
      <c r="I83">
        <f t="shared" si="30"/>
        <v>62.208371822974456</v>
      </c>
      <c r="J83" s="2">
        <f t="shared" si="27"/>
        <v>0.9887372716245127</v>
      </c>
      <c r="L83">
        <f t="shared" si="31"/>
        <v>1.7545719201237204</v>
      </c>
      <c r="M83">
        <f t="shared" si="32"/>
        <v>202.04280798762778</v>
      </c>
      <c r="N83" s="2">
        <f t="shared" si="28"/>
        <v>0.5949968724860056</v>
      </c>
    </row>
    <row r="84" spans="1:14" ht="10.5">
      <c r="A84">
        <f t="shared" si="21"/>
        <v>39</v>
      </c>
      <c r="B84">
        <f t="shared" si="22"/>
        <v>2032.5</v>
      </c>
      <c r="C84">
        <f t="shared" si="23"/>
        <v>3.775</v>
      </c>
      <c r="D84">
        <f t="shared" si="24"/>
        <v>0.20974087526740132</v>
      </c>
      <c r="E84">
        <f t="shared" si="29"/>
        <v>94.44395032404239</v>
      </c>
      <c r="F84" s="2">
        <f t="shared" si="25"/>
        <v>0.9444395032404233</v>
      </c>
      <c r="H84">
        <f t="shared" si="26"/>
        <v>0.040092160963704986</v>
      </c>
      <c r="I84">
        <f t="shared" si="30"/>
        <v>62.24846398393816</v>
      </c>
      <c r="J84" s="2">
        <f t="shared" si="27"/>
        <v>0.9893744947615785</v>
      </c>
      <c r="L84">
        <f t="shared" si="31"/>
        <v>1.7371999209145743</v>
      </c>
      <c r="M84">
        <f t="shared" si="32"/>
        <v>203.78000790854236</v>
      </c>
      <c r="N84" s="2">
        <f t="shared" si="28"/>
        <v>0.6001127611935632</v>
      </c>
    </row>
    <row r="85" spans="1:14" ht="10.5">
      <c r="A85">
        <f t="shared" si="21"/>
        <v>39.5</v>
      </c>
      <c r="B85">
        <f t="shared" si="22"/>
        <v>2033</v>
      </c>
      <c r="C85">
        <f t="shared" si="23"/>
        <v>3.775</v>
      </c>
      <c r="D85">
        <f t="shared" si="24"/>
        <v>0.20211117828706465</v>
      </c>
      <c r="E85">
        <f t="shared" si="29"/>
        <v>94.64606150232946</v>
      </c>
      <c r="F85" s="2">
        <f t="shared" si="25"/>
        <v>0.9464606150232939</v>
      </c>
      <c r="H85">
        <f t="shared" si="26"/>
        <v>0.037822793361985824</v>
      </c>
      <c r="I85">
        <f t="shared" si="30"/>
        <v>62.28628677730014</v>
      </c>
      <c r="J85" s="2">
        <f t="shared" si="27"/>
        <v>0.9899756486644705</v>
      </c>
      <c r="L85">
        <f t="shared" si="31"/>
        <v>1.719999921697599</v>
      </c>
      <c r="M85">
        <f t="shared" si="32"/>
        <v>205.50000783023995</v>
      </c>
      <c r="N85" s="2">
        <f t="shared" si="28"/>
        <v>0.6051779975376794</v>
      </c>
    </row>
    <row r="86" spans="1:14" ht="10.5">
      <c r="A86">
        <f t="shared" si="21"/>
        <v>40</v>
      </c>
      <c r="B86">
        <f t="shared" si="22"/>
        <v>2033.5</v>
      </c>
      <c r="C86">
        <f t="shared" si="23"/>
        <v>3.775</v>
      </c>
      <c r="D86">
        <f t="shared" si="24"/>
        <v>0.19475902508992018</v>
      </c>
      <c r="E86">
        <f t="shared" si="29"/>
        <v>94.84082052741938</v>
      </c>
      <c r="F86" s="2">
        <f t="shared" si="25"/>
        <v>0.9484082052741931</v>
      </c>
      <c r="H86">
        <f t="shared" si="26"/>
        <v>0.03568188053017532</v>
      </c>
      <c r="I86">
        <f t="shared" si="30"/>
        <v>62.32196865783032</v>
      </c>
      <c r="J86" s="2">
        <f t="shared" si="27"/>
        <v>0.9905427749879537</v>
      </c>
      <c r="L86">
        <f t="shared" si="31"/>
        <v>1.7029702195025727</v>
      </c>
      <c r="M86">
        <f t="shared" si="32"/>
        <v>207.2029780497425</v>
      </c>
      <c r="N86" s="2">
        <f t="shared" si="28"/>
        <v>0.6101930830269034</v>
      </c>
    </row>
    <row r="87" spans="1:14" ht="10.5">
      <c r="A87">
        <f t="shared" si="21"/>
        <v>40.5</v>
      </c>
      <c r="B87">
        <f t="shared" si="22"/>
        <v>2034</v>
      </c>
      <c r="C87">
        <f t="shared" si="23"/>
        <v>3.775</v>
      </c>
      <c r="D87">
        <f t="shared" si="24"/>
        <v>0.1876743195277477</v>
      </c>
      <c r="E87">
        <f t="shared" si="29"/>
        <v>95.02849484694713</v>
      </c>
      <c r="F87" s="2">
        <f t="shared" si="25"/>
        <v>0.9502849484694705</v>
      </c>
      <c r="H87">
        <f t="shared" si="26"/>
        <v>0.03366215144356161</v>
      </c>
      <c r="I87">
        <f t="shared" si="30"/>
        <v>62.35563080927388</v>
      </c>
      <c r="J87" s="2">
        <f t="shared" si="27"/>
        <v>0.9910777998214285</v>
      </c>
      <c r="L87">
        <f t="shared" si="31"/>
        <v>1.6861091282203688</v>
      </c>
      <c r="M87">
        <f t="shared" si="32"/>
        <v>208.8890871779629</v>
      </c>
      <c r="N87" s="2">
        <f t="shared" si="28"/>
        <v>0.6151585142043531</v>
      </c>
    </row>
    <row r="88" spans="1:14" ht="10.5">
      <c r="A88">
        <f t="shared" si="21"/>
        <v>41</v>
      </c>
      <c r="B88">
        <f t="shared" si="22"/>
        <v>2034.5</v>
      </c>
      <c r="C88">
        <f t="shared" si="23"/>
        <v>3.775</v>
      </c>
      <c r="D88">
        <f t="shared" si="24"/>
        <v>0.18084733271765618</v>
      </c>
      <c r="E88">
        <f t="shared" si="29"/>
        <v>95.20934217966479</v>
      </c>
      <c r="F88" s="2">
        <f t="shared" si="25"/>
        <v>0.9520934217966472</v>
      </c>
      <c r="H88">
        <f t="shared" si="26"/>
        <v>0.03175674664486945</v>
      </c>
      <c r="I88">
        <f t="shared" si="30"/>
        <v>62.38738755591875</v>
      </c>
      <c r="J88" s="2">
        <f t="shared" si="27"/>
        <v>0.9915825402303668</v>
      </c>
      <c r="L88">
        <f t="shared" si="31"/>
        <v>1.6694149784360084</v>
      </c>
      <c r="M88">
        <f t="shared" si="32"/>
        <v>210.5585021563989</v>
      </c>
      <c r="N88" s="2">
        <f t="shared" si="28"/>
        <v>0.6200747826968774</v>
      </c>
    </row>
    <row r="89" spans="1:14" ht="10.5">
      <c r="A89">
        <f t="shared" si="21"/>
        <v>41.5</v>
      </c>
      <c r="B89">
        <f t="shared" si="22"/>
        <v>2035</v>
      </c>
      <c r="C89">
        <f t="shared" si="23"/>
        <v>3.775</v>
      </c>
      <c r="D89">
        <f t="shared" si="24"/>
        <v>0.1742686896821548</v>
      </c>
      <c r="E89">
        <f t="shared" si="29"/>
        <v>95.38361086934694</v>
      </c>
      <c r="F89" s="2">
        <f t="shared" si="25"/>
        <v>0.9538361086934687</v>
      </c>
      <c r="H89">
        <f t="shared" si="26"/>
        <v>0.029959194947990042</v>
      </c>
      <c r="I89">
        <f t="shared" si="30"/>
        <v>62.41734675086674</v>
      </c>
      <c r="J89" s="2">
        <f t="shared" si="27"/>
        <v>0.9920587104274785</v>
      </c>
      <c r="L89">
        <f t="shared" si="31"/>
        <v>1.652886117263375</v>
      </c>
      <c r="M89">
        <f t="shared" si="32"/>
        <v>212.21138827366227</v>
      </c>
      <c r="N89" s="2">
        <f t="shared" si="28"/>
        <v>0.6249423752637332</v>
      </c>
    </row>
    <row r="90" spans="1:14" ht="10.5">
      <c r="A90">
        <f t="shared" si="21"/>
        <v>42</v>
      </c>
      <c r="B90">
        <f t="shared" si="22"/>
        <v>2035.5</v>
      </c>
      <c r="C90">
        <f t="shared" si="23"/>
        <v>3.775</v>
      </c>
      <c r="D90">
        <f t="shared" si="24"/>
        <v>0.16792935647521548</v>
      </c>
      <c r="E90">
        <f t="shared" si="29"/>
        <v>95.55154022582215</v>
      </c>
      <c r="F90" s="2">
        <f t="shared" si="25"/>
        <v>0.9555154022582208</v>
      </c>
      <c r="H90">
        <f t="shared" si="26"/>
        <v>0.028263391460367965</v>
      </c>
      <c r="I90">
        <f t="shared" si="30"/>
        <v>62.44561014232711</v>
      </c>
      <c r="J90" s="2">
        <f t="shared" si="27"/>
        <v>0.9925079275945651</v>
      </c>
      <c r="L90">
        <f t="shared" si="31"/>
        <v>1.6365209081815595</v>
      </c>
      <c r="M90">
        <f t="shared" si="32"/>
        <v>213.84790918184382</v>
      </c>
      <c r="N90" s="2">
        <f t="shared" si="28"/>
        <v>0.6297617738447785</v>
      </c>
    </row>
    <row r="91" spans="1:14" ht="10.5">
      <c r="A91">
        <f t="shared" si="21"/>
        <v>42.5</v>
      </c>
      <c r="B91">
        <f t="shared" si="22"/>
        <v>2036</v>
      </c>
      <c r="C91">
        <f t="shared" si="23"/>
        <v>3.775</v>
      </c>
      <c r="D91">
        <f t="shared" si="24"/>
        <v>0.16182062777664705</v>
      </c>
      <c r="E91">
        <f t="shared" si="29"/>
        <v>95.7133608535988</v>
      </c>
      <c r="F91" s="2">
        <f t="shared" si="25"/>
        <v>0.9571336085359873</v>
      </c>
      <c r="H91">
        <f t="shared" si="26"/>
        <v>0.026663576849403736</v>
      </c>
      <c r="I91">
        <f t="shared" si="30"/>
        <v>62.47227371917651</v>
      </c>
      <c r="J91" s="2">
        <f t="shared" si="27"/>
        <v>0.9929317173748353</v>
      </c>
      <c r="L91">
        <f t="shared" si="31"/>
        <v>1.6203177308728314</v>
      </c>
      <c r="M91">
        <f t="shared" si="32"/>
        <v>215.46822691271666</v>
      </c>
      <c r="N91" s="2">
        <f t="shared" si="28"/>
        <v>0.6345334556081897</v>
      </c>
    </row>
    <row r="92" spans="1:14" ht="10.5">
      <c r="A92">
        <f t="shared" si="21"/>
        <v>43</v>
      </c>
      <c r="B92">
        <f t="shared" si="22"/>
        <v>2036.5</v>
      </c>
      <c r="C92">
        <f t="shared" si="23"/>
        <v>3.775</v>
      </c>
      <c r="D92">
        <f t="shared" si="24"/>
        <v>0.1559341149377471</v>
      </c>
      <c r="E92">
        <f t="shared" si="29"/>
        <v>95.86929496853655</v>
      </c>
      <c r="F92" s="2">
        <f t="shared" si="25"/>
        <v>0.9586929496853648</v>
      </c>
      <c r="H92">
        <f t="shared" si="26"/>
        <v>0.025154317782456352</v>
      </c>
      <c r="I92">
        <f t="shared" si="30"/>
        <v>62.49742803695897</v>
      </c>
      <c r="J92" s="2">
        <f t="shared" si="27"/>
        <v>0.9933315190543356</v>
      </c>
      <c r="L92">
        <f t="shared" si="31"/>
        <v>1.604274981062209</v>
      </c>
      <c r="M92">
        <f t="shared" si="32"/>
        <v>217.07250189377888</v>
      </c>
      <c r="N92" s="2">
        <f t="shared" si="28"/>
        <v>0.6392578929977057</v>
      </c>
    </row>
    <row r="93" spans="1:14" ht="10.5">
      <c r="A93">
        <f t="shared" si="21"/>
        <v>43.5</v>
      </c>
      <c r="B93">
        <f t="shared" si="22"/>
        <v>2037</v>
      </c>
      <c r="C93">
        <f t="shared" si="23"/>
        <v>3.775</v>
      </c>
      <c r="D93">
        <f t="shared" si="24"/>
        <v>0.15026173446181362</v>
      </c>
      <c r="E93">
        <f t="shared" si="29"/>
        <v>96.01955670299836</v>
      </c>
      <c r="F93" s="2">
        <f t="shared" si="25"/>
        <v>0.9601955670299829</v>
      </c>
      <c r="H93">
        <f t="shared" si="26"/>
        <v>0.023730488474015425</v>
      </c>
      <c r="I93">
        <f t="shared" si="30"/>
        <v>62.52115852543299</v>
      </c>
      <c r="J93" s="2">
        <f t="shared" si="27"/>
        <v>0.9937086904500906</v>
      </c>
      <c r="L93">
        <f t="shared" si="31"/>
        <v>1.588391070358623</v>
      </c>
      <c r="M93">
        <f t="shared" si="32"/>
        <v>218.6608929641375</v>
      </c>
      <c r="N93" s="2">
        <f t="shared" si="28"/>
        <v>0.6439355537794048</v>
      </c>
    </row>
    <row r="94" spans="1:14" ht="10.5">
      <c r="A94">
        <f t="shared" si="21"/>
        <v>44</v>
      </c>
      <c r="B94">
        <f t="shared" si="22"/>
        <v>2037.5</v>
      </c>
      <c r="C94">
        <f t="shared" si="23"/>
        <v>3.775</v>
      </c>
      <c r="D94">
        <f t="shared" si="24"/>
        <v>0.144795696903699</v>
      </c>
      <c r="E94">
        <f t="shared" si="29"/>
        <v>96.16435239990206</v>
      </c>
      <c r="F94" s="2">
        <f t="shared" si="25"/>
        <v>0.9616435239990199</v>
      </c>
      <c r="H94">
        <f t="shared" si="26"/>
        <v>0.022387253277373044</v>
      </c>
      <c r="I94">
        <f t="shared" si="30"/>
        <v>62.54354577871036</v>
      </c>
      <c r="J94" s="2">
        <f t="shared" si="27"/>
        <v>0.9940645125215575</v>
      </c>
      <c r="L94">
        <f t="shared" si="31"/>
        <v>1.5726644260976461</v>
      </c>
      <c r="M94">
        <f t="shared" si="32"/>
        <v>220.23355739023515</v>
      </c>
      <c r="N94" s="2">
        <f t="shared" si="28"/>
        <v>0.6485669010880177</v>
      </c>
    </row>
    <row r="95" spans="1:14" ht="10.5">
      <c r="A95">
        <f t="shared" si="21"/>
        <v>44.5</v>
      </c>
      <c r="B95">
        <f t="shared" si="22"/>
        <v>2038</v>
      </c>
      <c r="C95">
        <f t="shared" si="23"/>
        <v>3.775</v>
      </c>
      <c r="D95">
        <f t="shared" si="24"/>
        <v>0.13952849617316215</v>
      </c>
      <c r="E95">
        <f t="shared" si="29"/>
        <v>96.30388089607521</v>
      </c>
      <c r="F95" s="2">
        <f t="shared" si="25"/>
        <v>0.9630388089607514</v>
      </c>
      <c r="H95">
        <f t="shared" si="26"/>
        <v>0.021120050261672685</v>
      </c>
      <c r="I95">
        <f t="shared" si="30"/>
        <v>62.56466582897203</v>
      </c>
      <c r="J95" s="2">
        <f t="shared" si="27"/>
        <v>0.9944001937210546</v>
      </c>
      <c r="L95">
        <f t="shared" si="31"/>
        <v>1.5570934911857879</v>
      </c>
      <c r="M95">
        <f t="shared" si="32"/>
        <v>221.79065088142093</v>
      </c>
      <c r="N95" s="2">
        <f t="shared" si="28"/>
        <v>0.6531523934727831</v>
      </c>
    </row>
    <row r="96" spans="1:14" ht="10.5">
      <c r="A96">
        <f t="shared" si="21"/>
        <v>45</v>
      </c>
      <c r="B96">
        <f t="shared" si="22"/>
        <v>2038.5</v>
      </c>
      <c r="C96">
        <f t="shared" si="23"/>
        <v>3.775</v>
      </c>
      <c r="D96">
        <f t="shared" si="24"/>
        <v>0.1344528992273304</v>
      </c>
      <c r="E96">
        <f t="shared" si="29"/>
        <v>96.43833379530254</v>
      </c>
      <c r="F96" s="2">
        <f t="shared" si="25"/>
        <v>0.9643833379530247</v>
      </c>
      <c r="H96">
        <f t="shared" si="26"/>
        <v>0.019924575718559136</v>
      </c>
      <c r="I96">
        <f t="shared" si="30"/>
        <v>62.584590404690594</v>
      </c>
      <c r="J96" s="2">
        <f t="shared" si="27"/>
        <v>0.9947168740979387</v>
      </c>
      <c r="L96">
        <f t="shared" si="31"/>
        <v>1.5416767239463247</v>
      </c>
      <c r="M96">
        <f t="shared" si="32"/>
        <v>223.33232760536725</v>
      </c>
      <c r="N96" s="2">
        <f t="shared" si="28"/>
        <v>0.6576924849428477</v>
      </c>
    </row>
    <row r="97" spans="1:14" ht="10.5">
      <c r="A97">
        <f t="shared" si="21"/>
        <v>45.5</v>
      </c>
      <c r="B97">
        <f t="shared" si="22"/>
        <v>2039</v>
      </c>
      <c r="C97">
        <f t="shared" si="23"/>
        <v>3.775</v>
      </c>
      <c r="D97">
        <f t="shared" si="24"/>
        <v>0.1295619361381165</v>
      </c>
      <c r="E97">
        <f t="shared" si="29"/>
        <v>96.56789573144066</v>
      </c>
      <c r="F97" s="2">
        <f t="shared" si="25"/>
        <v>0.9656789573144059</v>
      </c>
      <c r="H97">
        <f t="shared" si="26"/>
        <v>0.018796769545810502</v>
      </c>
      <c r="I97">
        <f t="shared" si="30"/>
        <v>62.6033871742364</v>
      </c>
      <c r="J97" s="2">
        <f t="shared" si="27"/>
        <v>0.9950156291704708</v>
      </c>
      <c r="L97">
        <f t="shared" si="31"/>
        <v>1.5264125979666587</v>
      </c>
      <c r="M97">
        <f t="shared" si="32"/>
        <v>224.85874020333392</v>
      </c>
      <c r="N97" s="2">
        <f t="shared" si="28"/>
        <v>0.6621876250122186</v>
      </c>
    </row>
    <row r="98" spans="1:14" ht="10.5">
      <c r="A98">
        <f t="shared" si="21"/>
        <v>46</v>
      </c>
      <c r="B98">
        <f t="shared" si="22"/>
        <v>2039.5</v>
      </c>
      <c r="C98">
        <f t="shared" si="23"/>
        <v>3.775</v>
      </c>
      <c r="D98">
        <f t="shared" si="24"/>
        <v>0.12484889052095063</v>
      </c>
      <c r="E98">
        <f t="shared" si="29"/>
        <v>96.69274462196161</v>
      </c>
      <c r="F98" s="2">
        <f t="shared" si="25"/>
        <v>0.9669274462196153</v>
      </c>
      <c r="H98">
        <f t="shared" si="26"/>
        <v>0.017732801458311794</v>
      </c>
      <c r="I98">
        <f t="shared" si="30"/>
        <v>62.62111997569471</v>
      </c>
      <c r="J98" s="2">
        <f t="shared" si="27"/>
        <v>0.9952974735785199</v>
      </c>
      <c r="L98">
        <f t="shared" si="31"/>
        <v>1.511299601947187</v>
      </c>
      <c r="M98">
        <f t="shared" si="32"/>
        <v>226.37003980528112</v>
      </c>
      <c r="N98" s="2">
        <f t="shared" si="28"/>
        <v>0.6666382587442691</v>
      </c>
    </row>
    <row r="99" spans="1:14" ht="10.5">
      <c r="A99">
        <f t="shared" si="21"/>
        <v>46.5</v>
      </c>
      <c r="B99">
        <f t="shared" si="22"/>
        <v>2040</v>
      </c>
      <c r="C99">
        <f t="shared" si="23"/>
        <v>3.775</v>
      </c>
      <c r="D99">
        <f t="shared" si="24"/>
        <v>0.12030729031168452</v>
      </c>
      <c r="E99">
        <f t="shared" si="29"/>
        <v>96.8130519122733</v>
      </c>
      <c r="F99" s="2">
        <f t="shared" si="25"/>
        <v>0.9681305191227323</v>
      </c>
      <c r="H99">
        <f t="shared" si="26"/>
        <v>0.016729057979539427</v>
      </c>
      <c r="I99">
        <f t="shared" si="30"/>
        <v>62.63784903367425</v>
      </c>
      <c r="J99" s="2">
        <f t="shared" si="27"/>
        <v>0.9955633645295098</v>
      </c>
      <c r="L99">
        <f t="shared" si="31"/>
        <v>1.4963362395516702</v>
      </c>
      <c r="M99">
        <f t="shared" si="32"/>
        <v>227.8663760448328</v>
      </c>
      <c r="N99" s="2">
        <f t="shared" si="28"/>
        <v>0.6710448267958041</v>
      </c>
    </row>
    <row r="100" spans="1:14" ht="10.5">
      <c r="A100">
        <f t="shared" si="21"/>
        <v>47</v>
      </c>
      <c r="B100">
        <f t="shared" si="22"/>
        <v>2040.5</v>
      </c>
      <c r="C100">
        <f t="shared" si="23"/>
        <v>3.775</v>
      </c>
      <c r="D100">
        <f t="shared" si="24"/>
        <v>0.11593089887900221</v>
      </c>
      <c r="E100">
        <f t="shared" si="29"/>
        <v>96.9289828111523</v>
      </c>
      <c r="F100" s="2">
        <f t="shared" si="25"/>
        <v>0.9692898281115223</v>
      </c>
      <c r="H100">
        <f t="shared" si="26"/>
        <v>0.015782130169376817</v>
      </c>
      <c r="I100">
        <f t="shared" si="30"/>
        <v>62.65363116384363</v>
      </c>
      <c r="J100" s="2">
        <f t="shared" si="27"/>
        <v>0.9958142050493115</v>
      </c>
      <c r="L100">
        <f t="shared" si="31"/>
        <v>1.4815210292590788</v>
      </c>
      <c r="M100">
        <f t="shared" si="32"/>
        <v>229.3478970740919</v>
      </c>
      <c r="N100" s="2">
        <f t="shared" si="28"/>
        <v>0.6754077654606904</v>
      </c>
    </row>
    <row r="101" spans="1:14" ht="10.5">
      <c r="A101">
        <f t="shared" si="21"/>
        <v>47.5</v>
      </c>
      <c r="B101">
        <f t="shared" si="22"/>
        <v>2041</v>
      </c>
      <c r="C101">
        <f t="shared" si="23"/>
        <v>3.775</v>
      </c>
      <c r="D101">
        <f t="shared" si="24"/>
        <v>0.1117137064601322</v>
      </c>
      <c r="E101">
        <f t="shared" si="29"/>
        <v>97.04069651761243</v>
      </c>
      <c r="F101" s="2">
        <f t="shared" si="25"/>
        <v>0.9704069651761237</v>
      </c>
      <c r="H101">
        <f t="shared" si="26"/>
        <v>0.0148888020465819</v>
      </c>
      <c r="I101">
        <f t="shared" si="30"/>
        <v>62.66851996589021</v>
      </c>
      <c r="J101" s="2">
        <f t="shared" si="27"/>
        <v>0.9960508470491245</v>
      </c>
      <c r="L101">
        <f t="shared" si="31"/>
        <v>1.4668525042169103</v>
      </c>
      <c r="M101">
        <f t="shared" si="32"/>
        <v>230.8147495783088</v>
      </c>
      <c r="N101" s="2">
        <f t="shared" si="28"/>
        <v>0.6797275067130529</v>
      </c>
    </row>
    <row r="102" spans="1:14" ht="10.5">
      <c r="A102">
        <f t="shared" si="21"/>
        <v>48</v>
      </c>
      <c r="B102">
        <f t="shared" si="22"/>
        <v>2041.5</v>
      </c>
      <c r="C102">
        <f t="shared" si="23"/>
        <v>3.775</v>
      </c>
      <c r="D102">
        <f t="shared" si="24"/>
        <v>0.10764992190810138</v>
      </c>
      <c r="E102">
        <f t="shared" si="29"/>
        <v>97.14834643952054</v>
      </c>
      <c r="F102" s="2">
        <f t="shared" si="25"/>
        <v>0.9714834643952047</v>
      </c>
      <c r="H102">
        <f t="shared" si="26"/>
        <v>0.014046039666586699</v>
      </c>
      <c r="I102">
        <f t="shared" si="30"/>
        <v>62.6825660055568</v>
      </c>
      <c r="J102" s="2">
        <f t="shared" si="27"/>
        <v>0.9962740942187593</v>
      </c>
      <c r="L102">
        <f t="shared" si="31"/>
        <v>1.4523292120959506</v>
      </c>
      <c r="M102">
        <f t="shared" si="32"/>
        <v>232.26707879040475</v>
      </c>
      <c r="N102" s="2">
        <f t="shared" si="28"/>
        <v>0.6840044782500456</v>
      </c>
    </row>
    <row r="103" spans="1:14" ht="10.5">
      <c r="A103">
        <f aca="true" t="shared" si="33" ref="A103:A134">B103-B$6</f>
        <v>48.5</v>
      </c>
      <c r="B103">
        <f aca="true" t="shared" si="34" ref="B103:B134">B102+0.5</f>
        <v>2042</v>
      </c>
      <c r="C103">
        <f aca="true" t="shared" si="35" ref="C103:C134">7.55/2</f>
        <v>3.775</v>
      </c>
      <c r="D103">
        <f aca="true" t="shared" si="36" ref="D103:D134">C103/1.03775^(A103*2)</f>
        <v>0.1037339647391967</v>
      </c>
      <c r="E103">
        <f t="shared" si="29"/>
        <v>97.25208040425973</v>
      </c>
      <c r="F103" s="2">
        <f aca="true" t="shared" si="37" ref="F103:F134">E103/D$208</f>
        <v>0.9725208040425966</v>
      </c>
      <c r="H103">
        <f aca="true" t="shared" si="38" ref="H103:H134">C103/1.06^(A103*2)</f>
        <v>0.013250980817534624</v>
      </c>
      <c r="I103">
        <f t="shared" si="30"/>
        <v>62.69581698637433</v>
      </c>
      <c r="J103" s="2">
        <f aca="true" t="shared" si="39" ref="J103:J134">I103/H$208</f>
        <v>0.9964847047561506</v>
      </c>
      <c r="L103">
        <f t="shared" si="31"/>
        <v>1.4379497149464855</v>
      </c>
      <c r="M103">
        <f t="shared" si="32"/>
        <v>233.70502850535124</v>
      </c>
      <c r="N103" s="2">
        <f t="shared" si="28"/>
        <v>0.6882391035341967</v>
      </c>
    </row>
    <row r="104" spans="1:14" ht="10.5">
      <c r="A104">
        <f t="shared" si="33"/>
        <v>49</v>
      </c>
      <c r="B104">
        <f t="shared" si="34"/>
        <v>2042.5</v>
      </c>
      <c r="C104">
        <f t="shared" si="35"/>
        <v>3.775</v>
      </c>
      <c r="D104">
        <f t="shared" si="36"/>
        <v>0.09996045746971496</v>
      </c>
      <c r="E104">
        <f aca="true" t="shared" si="40" ref="E104:E135">E103+D104</f>
        <v>97.35204086172945</v>
      </c>
      <c r="F104" s="2">
        <f t="shared" si="37"/>
        <v>0.9735204086172938</v>
      </c>
      <c r="H104">
        <f t="shared" si="38"/>
        <v>0.012500925299560964</v>
      </c>
      <c r="I104">
        <f aca="true" t="shared" si="41" ref="I104:I135">I103+H104</f>
        <v>62.708317911673895</v>
      </c>
      <c r="J104" s="2">
        <f t="shared" si="39"/>
        <v>0.9966833939423689</v>
      </c>
      <c r="L104">
        <f t="shared" si="31"/>
        <v>1.4237125890559263</v>
      </c>
      <c r="M104">
        <f t="shared" si="32"/>
        <v>235.12874109440716</v>
      </c>
      <c r="N104" s="2">
        <f t="shared" si="28"/>
        <v>0.6924318018353365</v>
      </c>
    </row>
    <row r="105" spans="1:14" ht="10.5">
      <c r="A105">
        <f t="shared" si="33"/>
        <v>49.5</v>
      </c>
      <c r="B105">
        <f t="shared" si="34"/>
        <v>2043</v>
      </c>
      <c r="C105">
        <f t="shared" si="35"/>
        <v>3.775</v>
      </c>
      <c r="D105">
        <f t="shared" si="36"/>
        <v>0.09632421823147672</v>
      </c>
      <c r="E105">
        <f t="shared" si="40"/>
        <v>97.44836507996092</v>
      </c>
      <c r="F105" s="2">
        <f t="shared" si="37"/>
        <v>0.9744836507996085</v>
      </c>
      <c r="H105">
        <f t="shared" si="38"/>
        <v>0.011793325754302794</v>
      </c>
      <c r="I105">
        <f t="shared" si="41"/>
        <v>62.7201112374282</v>
      </c>
      <c r="J105" s="2">
        <f t="shared" si="39"/>
        <v>0.9968708365708767</v>
      </c>
      <c r="L105">
        <f t="shared" si="31"/>
        <v>1.4096164248078482</v>
      </c>
      <c r="M105">
        <f t="shared" si="32"/>
        <v>236.538357519215</v>
      </c>
      <c r="N105" s="2">
        <f t="shared" si="28"/>
        <v>0.6965829882721085</v>
      </c>
    </row>
    <row r="106" spans="1:14" ht="10.5">
      <c r="A106">
        <f t="shared" si="33"/>
        <v>50</v>
      </c>
      <c r="B106">
        <f t="shared" si="34"/>
        <v>2043.5</v>
      </c>
      <c r="C106">
        <f t="shared" si="35"/>
        <v>3.775</v>
      </c>
      <c r="D106">
        <f t="shared" si="36"/>
        <v>0.09282025365596408</v>
      </c>
      <c r="E106">
        <f t="shared" si="40"/>
        <v>97.54118533361688</v>
      </c>
      <c r="F106" s="2">
        <f t="shared" si="37"/>
        <v>0.9754118533361681</v>
      </c>
      <c r="H106">
        <f t="shared" si="38"/>
        <v>0.011125779013493202</v>
      </c>
      <c r="I106">
        <f t="shared" si="41"/>
        <v>62.73123701644169</v>
      </c>
      <c r="J106" s="2">
        <f t="shared" si="39"/>
        <v>0.9970476692392802</v>
      </c>
      <c r="L106">
        <f t="shared" si="31"/>
        <v>1.3956598265424238</v>
      </c>
      <c r="M106">
        <f t="shared" si="32"/>
        <v>237.9340173457574</v>
      </c>
      <c r="N106" s="2">
        <f t="shared" si="28"/>
        <v>0.7006930738530709</v>
      </c>
    </row>
    <row r="107" spans="1:14" ht="10.5">
      <c r="A107">
        <f t="shared" si="33"/>
        <v>50.5</v>
      </c>
      <c r="B107">
        <f t="shared" si="34"/>
        <v>2044</v>
      </c>
      <c r="C107">
        <f t="shared" si="35"/>
        <v>3.775</v>
      </c>
      <c r="D107">
        <f t="shared" si="36"/>
        <v>0.08944375201731061</v>
      </c>
      <c r="E107">
        <f t="shared" si="40"/>
        <v>97.6306290856342</v>
      </c>
      <c r="F107" s="2">
        <f t="shared" si="37"/>
        <v>0.9763062908563412</v>
      </c>
      <c r="H107">
        <f t="shared" si="38"/>
        <v>0.010496017937257737</v>
      </c>
      <c r="I107">
        <f t="shared" si="41"/>
        <v>62.741733034378946</v>
      </c>
      <c r="J107" s="2">
        <f t="shared" si="39"/>
        <v>0.9972144925113591</v>
      </c>
      <c r="L107">
        <f t="shared" si="31"/>
        <v>1.3818414124182412</v>
      </c>
      <c r="M107">
        <f t="shared" si="32"/>
        <v>239.31585875817566</v>
      </c>
      <c r="N107" s="2">
        <f t="shared" si="28"/>
        <v>0.7047624655173901</v>
      </c>
    </row>
    <row r="108" spans="1:14" ht="10.5">
      <c r="A108">
        <f t="shared" si="33"/>
        <v>51</v>
      </c>
      <c r="B108">
        <f t="shared" si="34"/>
        <v>2044.5</v>
      </c>
      <c r="C108">
        <f t="shared" si="35"/>
        <v>3.775</v>
      </c>
      <c r="D108">
        <f t="shared" si="36"/>
        <v>0.08619007662472716</v>
      </c>
      <c r="E108">
        <f t="shared" si="40"/>
        <v>97.71681916225893</v>
      </c>
      <c r="F108" s="2">
        <f t="shared" si="37"/>
        <v>0.9771681916225886</v>
      </c>
      <c r="H108">
        <f t="shared" si="38"/>
        <v>0.009901903714394089</v>
      </c>
      <c r="I108">
        <f t="shared" si="41"/>
        <v>62.75163493809334</v>
      </c>
      <c r="J108" s="2">
        <f t="shared" si="39"/>
        <v>0.9973718729567165</v>
      </c>
      <c r="L108">
        <f t="shared" si="31"/>
        <v>1.3681598142754863</v>
      </c>
      <c r="M108">
        <f t="shared" si="32"/>
        <v>240.68401857245115</v>
      </c>
      <c r="N108" s="2">
        <f t="shared" si="28"/>
        <v>0.7087915661751318</v>
      </c>
    </row>
    <row r="109" spans="1:14" ht="10.5">
      <c r="A109">
        <f t="shared" si="33"/>
        <v>51.5</v>
      </c>
      <c r="B109">
        <f t="shared" si="34"/>
        <v>2045</v>
      </c>
      <c r="C109">
        <f t="shared" si="35"/>
        <v>3.775</v>
      </c>
      <c r="D109">
        <f t="shared" si="36"/>
        <v>0.08305475945528996</v>
      </c>
      <c r="E109">
        <f t="shared" si="40"/>
        <v>97.79987392171422</v>
      </c>
      <c r="F109" s="2">
        <f t="shared" si="37"/>
        <v>0.9779987392171415</v>
      </c>
      <c r="H109">
        <f t="shared" si="38"/>
        <v>0.00934141859848499</v>
      </c>
      <c r="I109">
        <f t="shared" si="41"/>
        <v>62.76097635669183</v>
      </c>
      <c r="J109" s="2">
        <f t="shared" si="39"/>
        <v>0.9975203450749782</v>
      </c>
      <c r="L109">
        <f t="shared" si="31"/>
        <v>1.3546136775004818</v>
      </c>
      <c r="M109">
        <f t="shared" si="32"/>
        <v>242.03863224995163</v>
      </c>
      <c r="N109" s="2">
        <f t="shared" si="28"/>
        <v>0.7127807747471534</v>
      </c>
    </row>
    <row r="110" spans="1:14" ht="10.5">
      <c r="A110">
        <f t="shared" si="33"/>
        <v>52</v>
      </c>
      <c r="B110">
        <f t="shared" si="34"/>
        <v>2045.5</v>
      </c>
      <c r="C110">
        <f t="shared" si="35"/>
        <v>3.775</v>
      </c>
      <c r="D110">
        <f t="shared" si="36"/>
        <v>0.08003349501834736</v>
      </c>
      <c r="E110">
        <f t="shared" si="40"/>
        <v>97.87990741673256</v>
      </c>
      <c r="F110" s="2">
        <f t="shared" si="37"/>
        <v>0.9787990741673249</v>
      </c>
      <c r="H110">
        <f t="shared" si="38"/>
        <v>0.00881265905517452</v>
      </c>
      <c r="I110">
        <f t="shared" si="41"/>
        <v>62.769789015747</v>
      </c>
      <c r="J110" s="2">
        <f t="shared" si="39"/>
        <v>0.9976604131110741</v>
      </c>
      <c r="L110">
        <f t="shared" si="31"/>
        <v>1.3412016608915658</v>
      </c>
      <c r="M110">
        <f t="shared" si="32"/>
        <v>243.3798339108432</v>
      </c>
      <c r="N110" s="2">
        <f t="shared" si="28"/>
        <v>0.7167304862046006</v>
      </c>
    </row>
    <row r="111" spans="1:14" ht="10.5">
      <c r="A111">
        <f t="shared" si="33"/>
        <v>52.5</v>
      </c>
      <c r="B111">
        <f t="shared" si="34"/>
        <v>2046</v>
      </c>
      <c r="C111">
        <f t="shared" si="35"/>
        <v>3.775</v>
      </c>
      <c r="D111">
        <f t="shared" si="36"/>
        <v>0.07712213444311959</v>
      </c>
      <c r="E111">
        <f t="shared" si="40"/>
        <v>97.95702955117568</v>
      </c>
      <c r="F111" s="2">
        <f t="shared" si="37"/>
        <v>0.9795702955117561</v>
      </c>
      <c r="H111">
        <f t="shared" si="38"/>
        <v>0.008313829297334452</v>
      </c>
      <c r="I111">
        <f t="shared" si="41"/>
        <v>62.77810284504434</v>
      </c>
      <c r="J111" s="2">
        <f t="shared" si="39"/>
        <v>0.9977925527677685</v>
      </c>
      <c r="L111">
        <f t="shared" si="31"/>
        <v>1.3279224365263027</v>
      </c>
      <c r="M111">
        <f t="shared" si="32"/>
        <v>244.7077563473695</v>
      </c>
      <c r="N111" s="2">
        <f t="shared" si="28"/>
        <v>0.7206410916080135</v>
      </c>
    </row>
    <row r="112" spans="1:14" ht="10.5">
      <c r="A112">
        <f t="shared" si="33"/>
        <v>53</v>
      </c>
      <c r="B112">
        <f t="shared" si="34"/>
        <v>2046.5</v>
      </c>
      <c r="C112">
        <f t="shared" si="35"/>
        <v>3.775</v>
      </c>
      <c r="D112">
        <f t="shared" si="36"/>
        <v>0.07431667978137275</v>
      </c>
      <c r="E112">
        <f t="shared" si="40"/>
        <v>98.03134623095706</v>
      </c>
      <c r="F112" s="2">
        <f t="shared" si="37"/>
        <v>0.9803134623095698</v>
      </c>
      <c r="H112">
        <f t="shared" si="38"/>
        <v>0.007843235186164577</v>
      </c>
      <c r="I112">
        <f t="shared" si="41"/>
        <v>62.7859460802305</v>
      </c>
      <c r="J112" s="2">
        <f t="shared" si="39"/>
        <v>0.9979172128212537</v>
      </c>
      <c r="L112">
        <f t="shared" si="31"/>
        <v>1.3147746896300023</v>
      </c>
      <c r="M112">
        <f t="shared" si="32"/>
        <v>246.0225310369995</v>
      </c>
      <c r="N112" s="2">
        <f t="shared" si="28"/>
        <v>0.7245129781460462</v>
      </c>
    </row>
    <row r="113" spans="1:14" ht="10.5">
      <c r="A113">
        <f t="shared" si="33"/>
        <v>53.5</v>
      </c>
      <c r="B113">
        <f t="shared" si="34"/>
        <v>2047</v>
      </c>
      <c r="C113">
        <f t="shared" si="35"/>
        <v>3.775</v>
      </c>
      <c r="D113">
        <f t="shared" si="36"/>
        <v>0.07161327851734307</v>
      </c>
      <c r="E113">
        <f t="shared" si="40"/>
        <v>98.1029595094744</v>
      </c>
      <c r="F113" s="2">
        <f t="shared" si="37"/>
        <v>0.9810295950947433</v>
      </c>
      <c r="H113">
        <f t="shared" si="38"/>
        <v>0.00739927847751375</v>
      </c>
      <c r="I113">
        <f t="shared" si="41"/>
        <v>62.79334535870802</v>
      </c>
      <c r="J113" s="2">
        <f t="shared" si="39"/>
        <v>0.9980348166452963</v>
      </c>
      <c r="L113">
        <f t="shared" si="31"/>
        <v>1.3017571184455474</v>
      </c>
      <c r="M113">
        <f t="shared" si="32"/>
        <v>247.32428815544506</v>
      </c>
      <c r="N113" s="2">
        <f t="shared" si="28"/>
        <v>0.7283465291738013</v>
      </c>
    </row>
    <row r="114" spans="1:14" ht="10.5">
      <c r="A114">
        <f t="shared" si="33"/>
        <v>54</v>
      </c>
      <c r="B114">
        <f t="shared" si="34"/>
        <v>2047.5</v>
      </c>
      <c r="C114">
        <f t="shared" si="35"/>
        <v>3.775</v>
      </c>
      <c r="D114">
        <f t="shared" si="36"/>
        <v>0.06900821827737227</v>
      </c>
      <c r="E114">
        <f t="shared" si="40"/>
        <v>98.17196772775178</v>
      </c>
      <c r="F114" s="2">
        <f t="shared" si="37"/>
        <v>0.9817196772775171</v>
      </c>
      <c r="H114">
        <f t="shared" si="38"/>
        <v>0.006980451393880896</v>
      </c>
      <c r="I114">
        <f t="shared" si="41"/>
        <v>62.800325810101896</v>
      </c>
      <c r="J114" s="2">
        <f t="shared" si="39"/>
        <v>0.99814576364911</v>
      </c>
      <c r="L114">
        <f t="shared" si="31"/>
        <v>1.2888684341045022</v>
      </c>
      <c r="M114">
        <f t="shared" si="32"/>
        <v>248.61315658954956</v>
      </c>
      <c r="N114" s="2">
        <f t="shared" si="28"/>
        <v>0.7321421242507865</v>
      </c>
    </row>
    <row r="115" spans="1:14" ht="10.5">
      <c r="A115">
        <f t="shared" si="33"/>
        <v>54.5</v>
      </c>
      <c r="B115">
        <f t="shared" si="34"/>
        <v>2048</v>
      </c>
      <c r="C115">
        <f t="shared" si="35"/>
        <v>3.775</v>
      </c>
      <c r="D115">
        <f t="shared" si="36"/>
        <v>0.06649792173198965</v>
      </c>
      <c r="E115">
        <f t="shared" si="40"/>
        <v>98.23846564948377</v>
      </c>
      <c r="F115" s="2">
        <f t="shared" si="37"/>
        <v>0.982384656494837</v>
      </c>
      <c r="H115">
        <f t="shared" si="38"/>
        <v>0.006585331503661222</v>
      </c>
      <c r="I115">
        <f t="shared" si="41"/>
        <v>62.80691114160555</v>
      </c>
      <c r="J115" s="2">
        <f t="shared" si="39"/>
        <v>0.99825043063384</v>
      </c>
      <c r="L115">
        <f t="shared" si="31"/>
        <v>1.276107360499507</v>
      </c>
      <c r="M115">
        <f t="shared" si="32"/>
        <v>249.88926395004907</v>
      </c>
      <c r="N115" s="2">
        <f t="shared" si="28"/>
        <v>0.7359001391784947</v>
      </c>
    </row>
    <row r="116" spans="1:14" ht="10.5">
      <c r="A116">
        <f t="shared" si="33"/>
        <v>55</v>
      </c>
      <c r="B116">
        <f t="shared" si="34"/>
        <v>2048.5</v>
      </c>
      <c r="C116">
        <f t="shared" si="35"/>
        <v>3.775</v>
      </c>
      <c r="D116">
        <f t="shared" si="36"/>
        <v>0.06407894168343982</v>
      </c>
      <c r="E116">
        <f t="shared" si="40"/>
        <v>98.3025445911672</v>
      </c>
      <c r="F116" s="2">
        <f t="shared" si="37"/>
        <v>0.9830254459116714</v>
      </c>
      <c r="H116">
        <f t="shared" si="38"/>
        <v>0.006212576890246436</v>
      </c>
      <c r="I116">
        <f t="shared" si="41"/>
        <v>62.8131237184958</v>
      </c>
      <c r="J116" s="2">
        <f t="shared" si="39"/>
        <v>0.9983491730722646</v>
      </c>
      <c r="L116">
        <f t="shared" si="31"/>
        <v>1.2634726341579277</v>
      </c>
      <c r="M116">
        <f t="shared" si="32"/>
        <v>251.152736584207</v>
      </c>
      <c r="N116" s="2">
        <f t="shared" si="28"/>
        <v>0.7396209460376116</v>
      </c>
    </row>
    <row r="117" spans="1:14" ht="10.5">
      <c r="A117">
        <f t="shared" si="33"/>
        <v>55.5</v>
      </c>
      <c r="B117">
        <f t="shared" si="34"/>
        <v>2049</v>
      </c>
      <c r="C117">
        <f t="shared" si="35"/>
        <v>3.775</v>
      </c>
      <c r="D117">
        <f t="shared" si="36"/>
        <v>0.0617479563319102</v>
      </c>
      <c r="E117">
        <f t="shared" si="40"/>
        <v>98.36429254749912</v>
      </c>
      <c r="F117" s="2">
        <f t="shared" si="37"/>
        <v>0.9836429254749904</v>
      </c>
      <c r="H117">
        <f t="shared" si="38"/>
        <v>0.005860921594572108</v>
      </c>
      <c r="I117">
        <f t="shared" si="41"/>
        <v>62.81898464009038</v>
      </c>
      <c r="J117" s="2">
        <f t="shared" si="39"/>
        <v>0.9984423263160613</v>
      </c>
      <c r="L117">
        <f t="shared" si="31"/>
        <v>1.2509630041167605</v>
      </c>
      <c r="M117">
        <f t="shared" si="32"/>
        <v>252.40369958832375</v>
      </c>
      <c r="N117" s="2">
        <f t="shared" si="28"/>
        <v>0.7433049132248561</v>
      </c>
    </row>
    <row r="118" spans="1:14" ht="10.5">
      <c r="A118">
        <f t="shared" si="33"/>
        <v>56</v>
      </c>
      <c r="B118">
        <f t="shared" si="34"/>
        <v>2049.5</v>
      </c>
      <c r="C118">
        <f t="shared" si="35"/>
        <v>3.775</v>
      </c>
      <c r="D118">
        <f t="shared" si="36"/>
        <v>0.05950176471395828</v>
      </c>
      <c r="E118">
        <f t="shared" si="40"/>
        <v>98.42379431221308</v>
      </c>
      <c r="F118" s="2">
        <f t="shared" si="37"/>
        <v>0.9842379431221301</v>
      </c>
      <c r="H118">
        <f t="shared" si="38"/>
        <v>0.005529171315634065</v>
      </c>
      <c r="I118">
        <f t="shared" si="41"/>
        <v>62.824513811406014</v>
      </c>
      <c r="J118" s="2">
        <f t="shared" si="39"/>
        <v>0.9985302067347375</v>
      </c>
      <c r="L118">
        <f t="shared" si="31"/>
        <v>1.2385772317987724</v>
      </c>
      <c r="M118">
        <f t="shared" si="32"/>
        <v>253.64227682012253</v>
      </c>
      <c r="N118" s="2">
        <f t="shared" si="28"/>
        <v>0.7469524054894547</v>
      </c>
    </row>
    <row r="119" spans="1:14" ht="10.5">
      <c r="A119">
        <f t="shared" si="33"/>
        <v>56.5</v>
      </c>
      <c r="B119">
        <f t="shared" si="34"/>
        <v>2050</v>
      </c>
      <c r="C119">
        <f t="shared" si="35"/>
        <v>3.775</v>
      </c>
      <c r="D119">
        <f t="shared" si="36"/>
        <v>0.0573372823068738</v>
      </c>
      <c r="E119">
        <f t="shared" si="40"/>
        <v>98.48113159451995</v>
      </c>
      <c r="F119" s="2">
        <f t="shared" si="37"/>
        <v>0.9848113159451988</v>
      </c>
      <c r="H119">
        <f t="shared" si="38"/>
        <v>0.005216199354371759</v>
      </c>
      <c r="I119">
        <f t="shared" si="41"/>
        <v>62.829730010760386</v>
      </c>
      <c r="J119" s="2">
        <f t="shared" si="39"/>
        <v>0.9986131127900923</v>
      </c>
      <c r="L119">
        <f t="shared" si="31"/>
        <v>1.2263140908898735</v>
      </c>
      <c r="M119">
        <f t="shared" si="32"/>
        <v>254.8685909110124</v>
      </c>
      <c r="N119" s="2">
        <f t="shared" si="28"/>
        <v>0.7505637839692553</v>
      </c>
    </row>
    <row r="120" spans="1:14" ht="10.5">
      <c r="A120">
        <f t="shared" si="33"/>
        <v>57</v>
      </c>
      <c r="B120">
        <f t="shared" si="34"/>
        <v>2050.5</v>
      </c>
      <c r="C120">
        <f t="shared" si="35"/>
        <v>3.775</v>
      </c>
      <c r="D120">
        <f t="shared" si="36"/>
        <v>0.05525153679294031</v>
      </c>
      <c r="E120">
        <f t="shared" si="40"/>
        <v>98.53638313131289</v>
      </c>
      <c r="F120" s="2">
        <f t="shared" si="37"/>
        <v>0.9853638313131282</v>
      </c>
      <c r="H120">
        <f t="shared" si="38"/>
        <v>0.004920942787143169</v>
      </c>
      <c r="I120">
        <f t="shared" si="41"/>
        <v>62.83465095354753</v>
      </c>
      <c r="J120" s="2">
        <f t="shared" si="39"/>
        <v>0.9986913260498611</v>
      </c>
      <c r="L120">
        <f t="shared" si="31"/>
        <v>1.2141723672176965</v>
      </c>
      <c r="M120">
        <f t="shared" si="32"/>
        <v>256.0827632782301</v>
      </c>
      <c r="N120" s="2">
        <f t="shared" si="28"/>
        <v>0.7541394062264837</v>
      </c>
    </row>
    <row r="121" spans="1:14" ht="10.5">
      <c r="A121">
        <f t="shared" si="33"/>
        <v>57.5</v>
      </c>
      <c r="B121">
        <f t="shared" si="34"/>
        <v>2051</v>
      </c>
      <c r="C121">
        <f t="shared" si="35"/>
        <v>3.775</v>
      </c>
      <c r="D121">
        <f t="shared" si="36"/>
        <v>0.05324166397777913</v>
      </c>
      <c r="E121">
        <f t="shared" si="40"/>
        <v>98.58962479529066</v>
      </c>
      <c r="F121" s="2">
        <f t="shared" si="37"/>
        <v>0.9858962479529059</v>
      </c>
      <c r="H121">
        <f t="shared" si="38"/>
        <v>0.004642398855795443</v>
      </c>
      <c r="I121">
        <f t="shared" si="41"/>
        <v>62.839293352403324</v>
      </c>
      <c r="J121" s="2">
        <f t="shared" si="39"/>
        <v>0.9987651121439826</v>
      </c>
      <c r="L121">
        <f t="shared" si="31"/>
        <v>1.202150858631383</v>
      </c>
      <c r="M121">
        <f t="shared" si="32"/>
        <v>257.2849141368615</v>
      </c>
      <c r="N121" s="2">
        <f t="shared" si="28"/>
        <v>0.7576796262831453</v>
      </c>
    </row>
    <row r="122" spans="1:14" ht="10.5">
      <c r="A122">
        <f t="shared" si="33"/>
        <v>58</v>
      </c>
      <c r="B122">
        <f t="shared" si="34"/>
        <v>2051.5</v>
      </c>
      <c r="C122">
        <f t="shared" si="35"/>
        <v>3.775</v>
      </c>
      <c r="D122">
        <f t="shared" si="36"/>
        <v>0.05130490385717094</v>
      </c>
      <c r="E122">
        <f t="shared" si="40"/>
        <v>98.64092969914783</v>
      </c>
      <c r="F122" s="2">
        <f t="shared" si="37"/>
        <v>0.9864092969914776</v>
      </c>
      <c r="H122">
        <f t="shared" si="38"/>
        <v>0.004379621562071172</v>
      </c>
      <c r="I122">
        <f t="shared" si="41"/>
        <v>62.8436729739654</v>
      </c>
      <c r="J122" s="2">
        <f t="shared" si="39"/>
        <v>0.9988347216667387</v>
      </c>
      <c r="L122">
        <f t="shared" si="31"/>
        <v>1.1902483748825572</v>
      </c>
      <c r="M122">
        <f t="shared" si="32"/>
        <v>258.4751625117441</v>
      </c>
      <c r="N122" s="2">
        <f t="shared" si="28"/>
        <v>0.7611847946560777</v>
      </c>
    </row>
    <row r="123" spans="1:14" ht="10.5">
      <c r="A123">
        <f t="shared" si="33"/>
        <v>58.5</v>
      </c>
      <c r="B123">
        <f t="shared" si="34"/>
        <v>2052</v>
      </c>
      <c r="C123">
        <f t="shared" si="35"/>
        <v>3.775</v>
      </c>
      <c r="D123">
        <f t="shared" si="36"/>
        <v>0.04943859682695345</v>
      </c>
      <c r="E123">
        <f t="shared" si="40"/>
        <v>98.69036829597479</v>
      </c>
      <c r="F123" s="2">
        <f t="shared" si="37"/>
        <v>0.9869036829597472</v>
      </c>
      <c r="H123">
        <f t="shared" si="38"/>
        <v>0.004131718454784123</v>
      </c>
      <c r="I123">
        <f t="shared" si="41"/>
        <v>62.84780469242018</v>
      </c>
      <c r="J123" s="2">
        <f t="shared" si="39"/>
        <v>0.9989003910278293</v>
      </c>
      <c r="L123">
        <f t="shared" si="31"/>
        <v>1.1784637375074827</v>
      </c>
      <c r="M123">
        <f t="shared" si="32"/>
        <v>259.65362624925154</v>
      </c>
      <c r="N123" s="2">
        <f t="shared" si="28"/>
        <v>0.7646552583916542</v>
      </c>
    </row>
    <row r="124" spans="1:14" ht="10.5">
      <c r="A124">
        <f t="shared" si="33"/>
        <v>59</v>
      </c>
      <c r="B124">
        <f t="shared" si="34"/>
        <v>2052.5</v>
      </c>
      <c r="C124">
        <f t="shared" si="35"/>
        <v>3.775</v>
      </c>
      <c r="D124">
        <f t="shared" si="36"/>
        <v>0.04764018003079108</v>
      </c>
      <c r="E124">
        <f t="shared" si="40"/>
        <v>98.73800847600559</v>
      </c>
      <c r="F124" s="2">
        <f t="shared" si="37"/>
        <v>0.9873800847600552</v>
      </c>
      <c r="H124">
        <f t="shared" si="38"/>
        <v>0.0038978475988529467</v>
      </c>
      <c r="I124">
        <f t="shared" si="41"/>
        <v>62.85170254001903</v>
      </c>
      <c r="J124" s="2">
        <f t="shared" si="39"/>
        <v>0.9989623432552733</v>
      </c>
      <c r="L124">
        <f t="shared" si="31"/>
        <v>1.1667957797103785</v>
      </c>
      <c r="M124">
        <f t="shared" si="32"/>
        <v>260.8204220289619</v>
      </c>
      <c r="N124" s="2">
        <f t="shared" si="28"/>
        <v>0.7680913611001458</v>
      </c>
    </row>
    <row r="125" spans="1:14" ht="10.5">
      <c r="A125">
        <f t="shared" si="33"/>
        <v>59.5</v>
      </c>
      <c r="B125">
        <f t="shared" si="34"/>
        <v>2053</v>
      </c>
      <c r="C125">
        <f t="shared" si="35"/>
        <v>3.775</v>
      </c>
      <c r="D125">
        <f t="shared" si="36"/>
        <v>0.04590718384080085</v>
      </c>
      <c r="E125">
        <f t="shared" si="40"/>
        <v>98.78391565984639</v>
      </c>
      <c r="F125" s="2">
        <f t="shared" si="37"/>
        <v>0.9878391565984631</v>
      </c>
      <c r="H125">
        <f t="shared" si="38"/>
        <v>0.003677214715899006</v>
      </c>
      <c r="I125">
        <f t="shared" si="41"/>
        <v>62.85537975473493</v>
      </c>
      <c r="J125" s="2">
        <f t="shared" si="39"/>
        <v>0.9990207887528619</v>
      </c>
      <c r="L125">
        <f t="shared" si="31"/>
        <v>1.1552433462478997</v>
      </c>
      <c r="M125">
        <f t="shared" si="32"/>
        <v>261.9756653752098</v>
      </c>
      <c r="N125" s="2">
        <f t="shared" si="28"/>
        <v>0.7714934429897415</v>
      </c>
    </row>
    <row r="126" spans="1:14" ht="10.5">
      <c r="A126">
        <f t="shared" si="33"/>
        <v>60</v>
      </c>
      <c r="B126">
        <f t="shared" si="34"/>
        <v>2053.5</v>
      </c>
      <c r="C126">
        <f t="shared" si="35"/>
        <v>3.775</v>
      </c>
      <c r="D126">
        <f t="shared" si="36"/>
        <v>0.04423722846620174</v>
      </c>
      <c r="E126">
        <f t="shared" si="40"/>
        <v>98.82815288831259</v>
      </c>
      <c r="F126" s="2">
        <f t="shared" si="37"/>
        <v>0.9882815288831251</v>
      </c>
      <c r="H126">
        <f t="shared" si="38"/>
        <v>0.0034690704866971764</v>
      </c>
      <c r="I126">
        <f t="shared" si="41"/>
        <v>62.85884882522163</v>
      </c>
      <c r="J126" s="2">
        <f t="shared" si="39"/>
        <v>0.999075926014738</v>
      </c>
      <c r="L126">
        <f t="shared" si="31"/>
        <v>1.143805293314752</v>
      </c>
      <c r="M126">
        <f t="shared" si="32"/>
        <v>263.11947066852457</v>
      </c>
      <c r="N126" s="2">
        <f t="shared" si="28"/>
        <v>0.7748618409002324</v>
      </c>
    </row>
    <row r="127" spans="1:14" ht="10.5">
      <c r="A127">
        <f t="shared" si="33"/>
        <v>60.5</v>
      </c>
      <c r="B127">
        <f t="shared" si="34"/>
        <v>2054</v>
      </c>
      <c r="C127">
        <f t="shared" si="35"/>
        <v>3.775</v>
      </c>
      <c r="D127">
        <f t="shared" si="36"/>
        <v>0.04262802068533052</v>
      </c>
      <c r="E127">
        <f t="shared" si="40"/>
        <v>98.87078090899792</v>
      </c>
      <c r="F127" s="2">
        <f t="shared" si="37"/>
        <v>0.9887078090899785</v>
      </c>
      <c r="H127">
        <f t="shared" si="38"/>
        <v>0.0032727080063180906</v>
      </c>
      <c r="I127">
        <f t="shared" si="41"/>
        <v>62.86212153322795</v>
      </c>
      <c r="J127" s="2">
        <f t="shared" si="39"/>
        <v>0.9991279422995268</v>
      </c>
      <c r="L127">
        <f t="shared" si="31"/>
        <v>1.1324804884304474</v>
      </c>
      <c r="M127">
        <f t="shared" si="32"/>
        <v>264.25195115695504</v>
      </c>
      <c r="N127" s="2">
        <f t="shared" si="28"/>
        <v>0.7781968883363619</v>
      </c>
    </row>
    <row r="128" spans="1:14" ht="10.5">
      <c r="A128">
        <f t="shared" si="33"/>
        <v>61</v>
      </c>
      <c r="B128">
        <f t="shared" si="34"/>
        <v>2054.5</v>
      </c>
      <c r="C128">
        <f t="shared" si="35"/>
        <v>3.775</v>
      </c>
      <c r="D128">
        <f t="shared" si="36"/>
        <v>0.041077350696536265</v>
      </c>
      <c r="E128">
        <f t="shared" si="40"/>
        <v>98.91185825969445</v>
      </c>
      <c r="F128" s="2">
        <f t="shared" si="37"/>
        <v>0.9891185825969439</v>
      </c>
      <c r="H128">
        <f t="shared" si="38"/>
        <v>0.003087460383318953</v>
      </c>
      <c r="I128">
        <f t="shared" si="41"/>
        <v>62.86520899361127</v>
      </c>
      <c r="J128" s="2">
        <f t="shared" si="39"/>
        <v>0.9991770142663088</v>
      </c>
      <c r="L128">
        <f t="shared" si="31"/>
        <v>1.1212678103271756</v>
      </c>
      <c r="M128">
        <f t="shared" si="32"/>
        <v>265.37321896728224</v>
      </c>
      <c r="N128" s="2">
        <f t="shared" si="28"/>
        <v>0.7814989155008466</v>
      </c>
    </row>
    <row r="129" spans="1:14" ht="10.5">
      <c r="A129">
        <f t="shared" si="33"/>
        <v>61.5</v>
      </c>
      <c r="B129">
        <f t="shared" si="34"/>
        <v>2055</v>
      </c>
      <c r="C129">
        <f t="shared" si="35"/>
        <v>3.775</v>
      </c>
      <c r="D129">
        <f t="shared" si="36"/>
        <v>0.03958308908362926</v>
      </c>
      <c r="E129">
        <f t="shared" si="40"/>
        <v>98.95144134877809</v>
      </c>
      <c r="F129" s="2">
        <f t="shared" si="37"/>
        <v>0.9895144134877802</v>
      </c>
      <c r="H129">
        <f t="shared" si="38"/>
        <v>0.0029126984748292007</v>
      </c>
      <c r="I129">
        <f t="shared" si="41"/>
        <v>62.8681216920861</v>
      </c>
      <c r="J129" s="2">
        <f t="shared" si="39"/>
        <v>0.9992233085745936</v>
      </c>
      <c r="L129">
        <f t="shared" si="31"/>
        <v>1.110166148838788</v>
      </c>
      <c r="M129">
        <f t="shared" si="32"/>
        <v>266.48338511612104</v>
      </c>
      <c r="N129" s="2">
        <f t="shared" si="28"/>
        <v>0.784768249327069</v>
      </c>
    </row>
    <row r="130" spans="1:14" ht="10.5">
      <c r="A130">
        <f t="shared" si="33"/>
        <v>62</v>
      </c>
      <c r="B130">
        <f t="shared" si="34"/>
        <v>2055.5</v>
      </c>
      <c r="C130">
        <f t="shared" si="35"/>
        <v>3.775</v>
      </c>
      <c r="D130">
        <f t="shared" si="36"/>
        <v>0.038143183891716954</v>
      </c>
      <c r="E130">
        <f t="shared" si="40"/>
        <v>98.98958453266981</v>
      </c>
      <c r="F130" s="2">
        <f t="shared" si="37"/>
        <v>0.9898958453266974</v>
      </c>
      <c r="H130">
        <f t="shared" si="38"/>
        <v>0.002747828749838869</v>
      </c>
      <c r="I130">
        <f t="shared" si="41"/>
        <v>62.87086952083594</v>
      </c>
      <c r="J130" s="2">
        <f t="shared" si="39"/>
        <v>0.999266982450334</v>
      </c>
      <c r="L130">
        <f t="shared" si="31"/>
        <v>1.0991744047908794</v>
      </c>
      <c r="M130">
        <f t="shared" si="32"/>
        <v>267.5825595209119</v>
      </c>
      <c r="N130" s="2">
        <f t="shared" si="28"/>
        <v>0.7880052135114476</v>
      </c>
    </row>
    <row r="131" spans="1:14" ht="10.5">
      <c r="A131">
        <f t="shared" si="33"/>
        <v>62.5</v>
      </c>
      <c r="B131">
        <f t="shared" si="34"/>
        <v>2056</v>
      </c>
      <c r="C131">
        <f t="shared" si="35"/>
        <v>3.775</v>
      </c>
      <c r="D131">
        <f t="shared" si="36"/>
        <v>0.03675565780941166</v>
      </c>
      <c r="E131">
        <f t="shared" si="40"/>
        <v>99.02634019047922</v>
      </c>
      <c r="F131" s="2">
        <f t="shared" si="37"/>
        <v>0.9902634019047915</v>
      </c>
      <c r="H131">
        <f t="shared" si="38"/>
        <v>0.002592291273432894</v>
      </c>
      <c r="I131">
        <f t="shared" si="41"/>
        <v>62.87346181210937</v>
      </c>
      <c r="J131" s="2">
        <f t="shared" si="39"/>
        <v>0.9993081842199003</v>
      </c>
      <c r="L131">
        <f t="shared" si="31"/>
        <v>1.0882914898919596</v>
      </c>
      <c r="M131">
        <f t="shared" si="32"/>
        <v>268.67085101080386</v>
      </c>
      <c r="N131" s="2">
        <f t="shared" si="28"/>
        <v>0.7912101285454859</v>
      </c>
    </row>
    <row r="132" spans="1:14" ht="10.5">
      <c r="A132">
        <f t="shared" si="33"/>
        <v>63</v>
      </c>
      <c r="B132">
        <f t="shared" si="34"/>
        <v>2056.5</v>
      </c>
      <c r="C132">
        <f t="shared" si="35"/>
        <v>3.775</v>
      </c>
      <c r="D132">
        <f t="shared" si="36"/>
        <v>0.0354186054535405</v>
      </c>
      <c r="E132">
        <f t="shared" si="40"/>
        <v>99.06175879593276</v>
      </c>
      <c r="F132" s="2">
        <f t="shared" si="37"/>
        <v>0.9906175879593269</v>
      </c>
      <c r="H132">
        <f t="shared" si="38"/>
        <v>0.002445557805125372</v>
      </c>
      <c r="I132">
        <f t="shared" si="41"/>
        <v>62.87590736991449</v>
      </c>
      <c r="J132" s="2">
        <f t="shared" si="39"/>
        <v>0.9993470538138308</v>
      </c>
      <c r="L132">
        <f t="shared" si="31"/>
        <v>1.0775163266257024</v>
      </c>
      <c r="M132">
        <f t="shared" si="32"/>
        <v>269.74836733742956</v>
      </c>
      <c r="N132" s="2">
        <f t="shared" si="28"/>
        <v>0.7943833117475039</v>
      </c>
    </row>
    <row r="133" spans="1:14" ht="10.5">
      <c r="A133">
        <f t="shared" si="33"/>
        <v>63.5</v>
      </c>
      <c r="B133">
        <f t="shared" si="34"/>
        <v>2057</v>
      </c>
      <c r="C133">
        <f t="shared" si="35"/>
        <v>3.775</v>
      </c>
      <c r="D133">
        <f t="shared" si="36"/>
        <v>0.03413019075262876</v>
      </c>
      <c r="E133">
        <f t="shared" si="40"/>
        <v>99.0958889866854</v>
      </c>
      <c r="F133" s="2">
        <f t="shared" si="37"/>
        <v>0.9909588898668532</v>
      </c>
      <c r="H133">
        <f t="shared" si="38"/>
        <v>0.002307130004835256</v>
      </c>
      <c r="I133">
        <f t="shared" si="41"/>
        <v>62.87821449991933</v>
      </c>
      <c r="J133" s="2">
        <f t="shared" si="39"/>
        <v>0.9993837232420673</v>
      </c>
      <c r="L133">
        <f t="shared" si="31"/>
        <v>1.06684784814426</v>
      </c>
      <c r="M133">
        <f t="shared" si="32"/>
        <v>270.81521518557383</v>
      </c>
      <c r="N133" s="2">
        <f t="shared" si="28"/>
        <v>0.7975250772940565</v>
      </c>
    </row>
    <row r="134" spans="1:14" ht="10.5">
      <c r="A134">
        <f t="shared" si="33"/>
        <v>64</v>
      </c>
      <c r="B134">
        <f t="shared" si="34"/>
        <v>2057.5</v>
      </c>
      <c r="C134">
        <f t="shared" si="35"/>
        <v>3.775</v>
      </c>
      <c r="D134">
        <f t="shared" si="36"/>
        <v>0.03288864442556374</v>
      </c>
      <c r="E134">
        <f t="shared" si="40"/>
        <v>99.12877763111096</v>
      </c>
      <c r="F134" s="2">
        <f t="shared" si="37"/>
        <v>0.991287776311109</v>
      </c>
      <c r="H134">
        <f t="shared" si="38"/>
        <v>0.0021765377404106196</v>
      </c>
      <c r="I134">
        <f t="shared" si="41"/>
        <v>62.88039103765974</v>
      </c>
      <c r="J134" s="2">
        <f t="shared" si="39"/>
        <v>0.9994183170422902</v>
      </c>
      <c r="L134">
        <f t="shared" si="31"/>
        <v>1.0562849981626337</v>
      </c>
      <c r="M134">
        <f t="shared" si="32"/>
        <v>271.8715001837365</v>
      </c>
      <c r="N134" s="2">
        <f t="shared" si="28"/>
        <v>0.8006357362510392</v>
      </c>
    </row>
    <row r="135" spans="1:14" ht="10.5">
      <c r="A135">
        <f aca="true" t="shared" si="42" ref="A135:A166">B135-B$6</f>
        <v>64.5</v>
      </c>
      <c r="B135">
        <f aca="true" t="shared" si="43" ref="B135:B166">B134+0.5</f>
        <v>2058</v>
      </c>
      <c r="C135">
        <f aca="true" t="shared" si="44" ref="C135:C166">7.55/2</f>
        <v>3.775</v>
      </c>
      <c r="D135">
        <f aca="true" t="shared" si="45" ref="D135:D166">C135/1.03775^(A135*2)</f>
        <v>0.031692261551976623</v>
      </c>
      <c r="E135">
        <f t="shared" si="40"/>
        <v>99.16046989266295</v>
      </c>
      <c r="F135" s="2">
        <f aca="true" t="shared" si="46" ref="F135:F166">E135/D$208</f>
        <v>0.9916046989266287</v>
      </c>
      <c r="H135">
        <f aca="true" t="shared" si="47" ref="H135:H166">C135/1.06^(A135*2)</f>
        <v>0.0020533374909534148</v>
      </c>
      <c r="I135">
        <f t="shared" si="41"/>
        <v>62.8824443751507</v>
      </c>
      <c r="J135" s="2">
        <f aca="true" t="shared" si="48" ref="J135:J166">I135/H$208</f>
        <v>0.999450952702878</v>
      </c>
      <c r="L135">
        <f t="shared" si="31"/>
        <v>1.0458267308540925</v>
      </c>
      <c r="M135">
        <f t="shared" si="32"/>
        <v>272.9173269145906</v>
      </c>
      <c r="N135" s="2">
        <f aca="true" t="shared" si="49" ref="N135:N198">M135/L$208</f>
        <v>0.8037155966044875</v>
      </c>
    </row>
    <row r="136" spans="1:14" ht="10.5">
      <c r="A136">
        <f t="shared" si="42"/>
        <v>65</v>
      </c>
      <c r="B136">
        <f t="shared" si="43"/>
        <v>2058.5</v>
      </c>
      <c r="C136">
        <f t="shared" si="44"/>
        <v>3.775</v>
      </c>
      <c r="D136">
        <f t="shared" si="45"/>
        <v>0.03053939923100614</v>
      </c>
      <c r="E136">
        <f aca="true" t="shared" si="50" ref="E136:E167">E135+D136</f>
        <v>99.19100929189395</v>
      </c>
      <c r="F136" s="2">
        <f t="shared" si="46"/>
        <v>0.9919100929189387</v>
      </c>
      <c r="H136">
        <f t="shared" si="47"/>
        <v>0.0019371108405220891</v>
      </c>
      <c r="I136">
        <f aca="true" t="shared" si="51" ref="I136:I167">I135+H136</f>
        <v>62.88438148599122</v>
      </c>
      <c r="J136" s="2">
        <f t="shared" si="48"/>
        <v>0.999481741061923</v>
      </c>
      <c r="L136">
        <f aca="true" t="shared" si="52" ref="L136:L199">C136/1.01^(A136*2)</f>
        <v>1.0354720107466264</v>
      </c>
      <c r="M136">
        <f aca="true" t="shared" si="53" ref="M136:M199">M135+L136</f>
        <v>273.9527989253372</v>
      </c>
      <c r="N136" s="2">
        <f t="shared" si="49"/>
        <v>0.80676496329107</v>
      </c>
    </row>
    <row r="137" spans="1:14" ht="10.5">
      <c r="A137">
        <f t="shared" si="42"/>
        <v>65.5</v>
      </c>
      <c r="B137">
        <f t="shared" si="43"/>
        <v>2059</v>
      </c>
      <c r="C137">
        <f t="shared" si="44"/>
        <v>3.775</v>
      </c>
      <c r="D137">
        <f t="shared" si="45"/>
        <v>0.02942847432522875</v>
      </c>
      <c r="E137">
        <f t="shared" si="50"/>
        <v>99.22043776621918</v>
      </c>
      <c r="F137" s="2">
        <f t="shared" si="46"/>
        <v>0.992204377662191</v>
      </c>
      <c r="H137">
        <f t="shared" si="47"/>
        <v>0.0018274630570963102</v>
      </c>
      <c r="I137">
        <f t="shared" si="51"/>
        <v>62.88620894904832</v>
      </c>
      <c r="J137" s="2">
        <f t="shared" si="48"/>
        <v>0.9995107866836637</v>
      </c>
      <c r="L137">
        <f t="shared" si="52"/>
        <v>1.0252198126204222</v>
      </c>
      <c r="M137">
        <f t="shared" si="53"/>
        <v>274.97801873795765</v>
      </c>
      <c r="N137" s="2">
        <f t="shared" si="49"/>
        <v>0.8097841382282803</v>
      </c>
    </row>
    <row r="138" spans="1:14" ht="10.5">
      <c r="A138">
        <f t="shared" si="42"/>
        <v>66</v>
      </c>
      <c r="B138">
        <f t="shared" si="43"/>
        <v>2059.5</v>
      </c>
      <c r="C138">
        <f t="shared" si="44"/>
        <v>3.775</v>
      </c>
      <c r="D138">
        <f t="shared" si="45"/>
        <v>0.02835796128665744</v>
      </c>
      <c r="E138">
        <f t="shared" si="50"/>
        <v>99.24879572750584</v>
      </c>
      <c r="F138" s="2">
        <f t="shared" si="46"/>
        <v>0.9924879572750577</v>
      </c>
      <c r="H138">
        <f t="shared" si="47"/>
        <v>0.0017240217519776512</v>
      </c>
      <c r="I138">
        <f t="shared" si="51"/>
        <v>62.88793297080029</v>
      </c>
      <c r="J138" s="2">
        <f t="shared" si="48"/>
        <v>0.9995381882136075</v>
      </c>
      <c r="L138">
        <f t="shared" si="52"/>
        <v>1.0150691214063585</v>
      </c>
      <c r="M138">
        <f t="shared" si="53"/>
        <v>275.99308785936404</v>
      </c>
      <c r="N138" s="2">
        <f t="shared" si="49"/>
        <v>0.8127734203443302</v>
      </c>
    </row>
    <row r="139" spans="1:14" ht="10.5">
      <c r="A139">
        <f t="shared" si="42"/>
        <v>66.5</v>
      </c>
      <c r="B139">
        <f t="shared" si="43"/>
        <v>2060</v>
      </c>
      <c r="C139">
        <f t="shared" si="44"/>
        <v>3.775</v>
      </c>
      <c r="D139">
        <f t="shared" si="45"/>
        <v>0.027326390061823597</v>
      </c>
      <c r="E139">
        <f t="shared" si="50"/>
        <v>99.27612211756767</v>
      </c>
      <c r="F139" s="2">
        <f t="shared" si="46"/>
        <v>0.992761221175676</v>
      </c>
      <c r="H139">
        <f t="shared" si="47"/>
        <v>0.0016264356150732559</v>
      </c>
      <c r="I139">
        <f t="shared" si="51"/>
        <v>62.889559406415366</v>
      </c>
      <c r="J139" s="2">
        <f t="shared" si="48"/>
        <v>0.9995640387135547</v>
      </c>
      <c r="L139">
        <f t="shared" si="52"/>
        <v>1.0050189320855036</v>
      </c>
      <c r="M139">
        <f t="shared" si="53"/>
        <v>276.9981067914495</v>
      </c>
      <c r="N139" s="2">
        <f t="shared" si="49"/>
        <v>0.8157331056077457</v>
      </c>
    </row>
    <row r="140" spans="1:14" ht="10.5">
      <c r="A140">
        <f t="shared" si="42"/>
        <v>67</v>
      </c>
      <c r="B140">
        <f t="shared" si="43"/>
        <v>2060.5</v>
      </c>
      <c r="C140">
        <f t="shared" si="44"/>
        <v>3.775</v>
      </c>
      <c r="D140">
        <f t="shared" si="45"/>
        <v>0.026332344073065377</v>
      </c>
      <c r="E140">
        <f t="shared" si="50"/>
        <v>99.30245446164074</v>
      </c>
      <c r="F140" s="2">
        <f t="shared" si="46"/>
        <v>0.9930245446164067</v>
      </c>
      <c r="H140">
        <f t="shared" si="47"/>
        <v>0.0015343732217672223</v>
      </c>
      <c r="I140">
        <f t="shared" si="51"/>
        <v>62.89109377963713</v>
      </c>
      <c r="J140" s="2">
        <f t="shared" si="48"/>
        <v>0.9995884259776557</v>
      </c>
      <c r="L140">
        <f t="shared" si="52"/>
        <v>0.9950682495896074</v>
      </c>
      <c r="M140">
        <f t="shared" si="53"/>
        <v>277.99317504103914</v>
      </c>
      <c r="N140" s="2">
        <f t="shared" si="49"/>
        <v>0.8186634870566721</v>
      </c>
    </row>
    <row r="141" spans="1:14" ht="10.5">
      <c r="A141">
        <f t="shared" si="42"/>
        <v>67.5</v>
      </c>
      <c r="B141">
        <f t="shared" si="43"/>
        <v>2061</v>
      </c>
      <c r="C141">
        <f t="shared" si="44"/>
        <v>3.775</v>
      </c>
      <c r="D141">
        <f t="shared" si="45"/>
        <v>0.025374458273250182</v>
      </c>
      <c r="E141">
        <f t="shared" si="50"/>
        <v>99.32782891991398</v>
      </c>
      <c r="F141" s="2">
        <f t="shared" si="46"/>
        <v>0.9932782891991391</v>
      </c>
      <c r="H141">
        <f t="shared" si="47"/>
        <v>0.0014475219073275681</v>
      </c>
      <c r="I141">
        <f t="shared" si="51"/>
        <v>62.89254130154446</v>
      </c>
      <c r="J141" s="2">
        <f t="shared" si="48"/>
        <v>0.9996114328305813</v>
      </c>
      <c r="L141">
        <f t="shared" si="52"/>
        <v>0.9852160887025818</v>
      </c>
      <c r="M141">
        <f t="shared" si="53"/>
        <v>278.97839112974174</v>
      </c>
      <c r="N141" s="2">
        <f t="shared" si="49"/>
        <v>0.8215648548278864</v>
      </c>
    </row>
    <row r="142" spans="1:14" ht="10.5">
      <c r="A142">
        <f t="shared" si="42"/>
        <v>68</v>
      </c>
      <c r="B142">
        <f t="shared" si="43"/>
        <v>2061.5</v>
      </c>
      <c r="C142">
        <f t="shared" si="44"/>
        <v>3.775</v>
      </c>
      <c r="D142">
        <f t="shared" si="45"/>
        <v>0.024451417271260118</v>
      </c>
      <c r="E142">
        <f t="shared" si="50"/>
        <v>99.35228033718525</v>
      </c>
      <c r="F142" s="2">
        <f t="shared" si="46"/>
        <v>0.9935228033718518</v>
      </c>
      <c r="H142">
        <f t="shared" si="47"/>
        <v>0.0013655867050260076</v>
      </c>
      <c r="I142">
        <f t="shared" si="51"/>
        <v>62.89390688824949</v>
      </c>
      <c r="J142" s="2">
        <f t="shared" si="48"/>
        <v>0.999633137408813</v>
      </c>
      <c r="L142">
        <f t="shared" si="52"/>
        <v>0.975461473962952</v>
      </c>
      <c r="M142">
        <f t="shared" si="53"/>
        <v>279.9538526037047</v>
      </c>
      <c r="N142" s="2">
        <f t="shared" si="49"/>
        <v>0.8244374961855244</v>
      </c>
    </row>
    <row r="143" spans="1:14" ht="10.5">
      <c r="A143">
        <f t="shared" si="42"/>
        <v>68.5</v>
      </c>
      <c r="B143">
        <f t="shared" si="43"/>
        <v>2062</v>
      </c>
      <c r="C143">
        <f t="shared" si="44"/>
        <v>3.775</v>
      </c>
      <c r="D143">
        <f t="shared" si="45"/>
        <v>0.023561953525666215</v>
      </c>
      <c r="E143">
        <f t="shared" si="50"/>
        <v>99.37584229071092</v>
      </c>
      <c r="F143" s="2">
        <f t="shared" si="46"/>
        <v>0.9937584229071085</v>
      </c>
      <c r="H143">
        <f t="shared" si="47"/>
        <v>0.0012882893443641583</v>
      </c>
      <c r="I143">
        <f t="shared" si="51"/>
        <v>62.895195177593855</v>
      </c>
      <c r="J143" s="2">
        <f t="shared" si="48"/>
        <v>0.9996536134260127</v>
      </c>
      <c r="L143">
        <f t="shared" si="52"/>
        <v>0.9658034395672791</v>
      </c>
      <c r="M143">
        <f t="shared" si="53"/>
        <v>280.91965604327197</v>
      </c>
      <c r="N143" s="2">
        <f t="shared" si="49"/>
        <v>0.8272816955495222</v>
      </c>
    </row>
    <row r="144" spans="1:14" ht="10.5">
      <c r="A144">
        <f t="shared" si="42"/>
        <v>69</v>
      </c>
      <c r="B144">
        <f t="shared" si="43"/>
        <v>2062.5</v>
      </c>
      <c r="C144">
        <f t="shared" si="44"/>
        <v>3.775</v>
      </c>
      <c r="D144">
        <f t="shared" si="45"/>
        <v>0.022704845604111023</v>
      </c>
      <c r="E144">
        <f t="shared" si="50"/>
        <v>99.39854713631503</v>
      </c>
      <c r="F144" s="2">
        <f t="shared" si="46"/>
        <v>0.9939854713631496</v>
      </c>
      <c r="H144">
        <f t="shared" si="47"/>
        <v>0.0012153673060039227</v>
      </c>
      <c r="I144">
        <f t="shared" si="51"/>
        <v>62.89641054489986</v>
      </c>
      <c r="J144" s="2">
        <f t="shared" si="48"/>
        <v>0.9996729304233708</v>
      </c>
      <c r="L144">
        <f t="shared" si="52"/>
        <v>0.9562410292745338</v>
      </c>
      <c r="M144">
        <f t="shared" si="53"/>
        <v>281.8758970725465</v>
      </c>
      <c r="N144" s="2">
        <f t="shared" si="49"/>
        <v>0.8300977345237776</v>
      </c>
    </row>
    <row r="145" spans="1:14" ht="10.5">
      <c r="A145">
        <f t="shared" si="42"/>
        <v>69.5</v>
      </c>
      <c r="B145">
        <f t="shared" si="43"/>
        <v>2063</v>
      </c>
      <c r="C145">
        <f t="shared" si="44"/>
        <v>3.775</v>
      </c>
      <c r="D145">
        <f t="shared" si="45"/>
        <v>0.021878916506009177</v>
      </c>
      <c r="E145">
        <f t="shared" si="50"/>
        <v>99.42042605282104</v>
      </c>
      <c r="F145" s="2">
        <f t="shared" si="46"/>
        <v>0.9942042605282098</v>
      </c>
      <c r="H145">
        <f t="shared" si="47"/>
        <v>0.0011465729301923797</v>
      </c>
      <c r="I145">
        <f t="shared" si="51"/>
        <v>62.89755711783005</v>
      </c>
      <c r="J145" s="2">
        <f t="shared" si="48"/>
        <v>0.999691154005784</v>
      </c>
      <c r="L145">
        <f t="shared" si="52"/>
        <v>0.9467732963114197</v>
      </c>
      <c r="M145">
        <f t="shared" si="53"/>
        <v>282.82267036885787</v>
      </c>
      <c r="N145" s="2">
        <f t="shared" si="49"/>
        <v>0.8328858919240302</v>
      </c>
    </row>
    <row r="146" spans="1:14" ht="10.5">
      <c r="A146">
        <f t="shared" si="42"/>
        <v>70</v>
      </c>
      <c r="B146">
        <f t="shared" si="43"/>
        <v>2063.5</v>
      </c>
      <c r="C146">
        <f t="shared" si="44"/>
        <v>3.775</v>
      </c>
      <c r="D146">
        <f t="shared" si="45"/>
        <v>0.021083032046262763</v>
      </c>
      <c r="E146">
        <f t="shared" si="50"/>
        <v>99.4415090848673</v>
      </c>
      <c r="F146" s="2">
        <f t="shared" si="46"/>
        <v>0.9944150908486723</v>
      </c>
      <c r="H146">
        <f t="shared" si="47"/>
        <v>0.0010816725756531884</v>
      </c>
      <c r="I146">
        <f t="shared" si="51"/>
        <v>62.8986387904057</v>
      </c>
      <c r="J146" s="2">
        <f t="shared" si="48"/>
        <v>0.9997083460646645</v>
      </c>
      <c r="L146">
        <f t="shared" si="52"/>
        <v>0.9373993032786334</v>
      </c>
      <c r="M146">
        <f t="shared" si="53"/>
        <v>283.7600696721365</v>
      </c>
      <c r="N146" s="2">
        <f t="shared" si="49"/>
        <v>0.8356464438054687</v>
      </c>
    </row>
    <row r="147" spans="1:14" ht="10.5">
      <c r="A147">
        <f t="shared" si="42"/>
        <v>70.5</v>
      </c>
      <c r="B147">
        <f t="shared" si="43"/>
        <v>2064</v>
      </c>
      <c r="C147">
        <f t="shared" si="44"/>
        <v>3.775</v>
      </c>
      <c r="D147">
        <f t="shared" si="45"/>
        <v>0.020316099297771867</v>
      </c>
      <c r="E147">
        <f t="shared" si="50"/>
        <v>99.46182518416508</v>
      </c>
      <c r="F147" s="2">
        <f t="shared" si="46"/>
        <v>0.9946182518416501</v>
      </c>
      <c r="H147">
        <f t="shared" si="47"/>
        <v>0.0010204458260879136</v>
      </c>
      <c r="I147">
        <f t="shared" si="51"/>
        <v>62.899659236231784</v>
      </c>
      <c r="J147" s="2">
        <f t="shared" si="48"/>
        <v>0.9997245649881368</v>
      </c>
      <c r="L147">
        <f t="shared" si="52"/>
        <v>0.9281181220580528</v>
      </c>
      <c r="M147">
        <f t="shared" si="53"/>
        <v>284.68818779419456</v>
      </c>
      <c r="N147" s="2">
        <f t="shared" si="49"/>
        <v>0.8383796634900611</v>
      </c>
    </row>
    <row r="148" spans="1:14" ht="10.5">
      <c r="A148">
        <f t="shared" si="42"/>
        <v>71</v>
      </c>
      <c r="B148">
        <f t="shared" si="43"/>
        <v>2064.5</v>
      </c>
      <c r="C148">
        <f t="shared" si="44"/>
        <v>3.775</v>
      </c>
      <c r="D148">
        <f t="shared" si="45"/>
        <v>0.01957706509060166</v>
      </c>
      <c r="E148">
        <f t="shared" si="50"/>
        <v>99.48140224925568</v>
      </c>
      <c r="F148" s="2">
        <f t="shared" si="46"/>
        <v>0.9948140224925561</v>
      </c>
      <c r="H148">
        <f t="shared" si="47"/>
        <v>0.0009626847415923712</v>
      </c>
      <c r="I148">
        <f t="shared" si="51"/>
        <v>62.90062192097338</v>
      </c>
      <c r="J148" s="2">
        <f t="shared" si="48"/>
        <v>0.9997398658593369</v>
      </c>
      <c r="L148">
        <f t="shared" si="52"/>
        <v>0.9189288337208443</v>
      </c>
      <c r="M148">
        <f t="shared" si="53"/>
        <v>285.6071166279154</v>
      </c>
      <c r="N148" s="2">
        <f t="shared" si="49"/>
        <v>0.841085821593618</v>
      </c>
    </row>
    <row r="149" spans="1:14" ht="10.5">
      <c r="A149">
        <f t="shared" si="42"/>
        <v>71.5</v>
      </c>
      <c r="B149">
        <f t="shared" si="43"/>
        <v>2065</v>
      </c>
      <c r="C149">
        <f t="shared" si="44"/>
        <v>3.775</v>
      </c>
      <c r="D149">
        <f t="shared" si="45"/>
        <v>0.018864914565744795</v>
      </c>
      <c r="E149">
        <f t="shared" si="50"/>
        <v>99.50026716382142</v>
      </c>
      <c r="F149" s="2">
        <f t="shared" si="46"/>
        <v>0.9950026716382135</v>
      </c>
      <c r="H149">
        <f t="shared" si="47"/>
        <v>0.0009081931524456329</v>
      </c>
      <c r="I149">
        <f t="shared" si="51"/>
        <v>62.901530114125826</v>
      </c>
      <c r="J149" s="2">
        <f t="shared" si="48"/>
        <v>0.9997543006434881</v>
      </c>
      <c r="L149">
        <f t="shared" si="52"/>
        <v>0.9098305284364797</v>
      </c>
      <c r="M149">
        <f t="shared" si="53"/>
        <v>286.5169471563519</v>
      </c>
      <c r="N149" s="2">
        <f t="shared" si="49"/>
        <v>0.8437651860525853</v>
      </c>
    </row>
    <row r="150" spans="1:14" ht="10.5">
      <c r="A150">
        <f t="shared" si="42"/>
        <v>72</v>
      </c>
      <c r="B150">
        <f t="shared" si="43"/>
        <v>2065.5</v>
      </c>
      <c r="C150">
        <f t="shared" si="44"/>
        <v>3.775</v>
      </c>
      <c r="D150">
        <f t="shared" si="45"/>
        <v>0.01817866978149342</v>
      </c>
      <c r="E150">
        <f t="shared" si="50"/>
        <v>99.51844583360291</v>
      </c>
      <c r="F150" s="2">
        <f t="shared" si="46"/>
        <v>0.9951844583360284</v>
      </c>
      <c r="H150">
        <f t="shared" si="47"/>
        <v>0.0008567859928732389</v>
      </c>
      <c r="I150">
        <f t="shared" si="51"/>
        <v>62.9023869001187</v>
      </c>
      <c r="J150" s="2">
        <f t="shared" si="48"/>
        <v>0.9997679183643854</v>
      </c>
      <c r="L150">
        <f t="shared" si="52"/>
        <v>0.900822305382653</v>
      </c>
      <c r="M150">
        <f t="shared" si="53"/>
        <v>287.4177694617345</v>
      </c>
      <c r="N150" s="2">
        <f t="shared" si="49"/>
        <v>0.8464180221505726</v>
      </c>
    </row>
    <row r="151" spans="1:14" ht="10.5">
      <c r="A151">
        <f t="shared" si="42"/>
        <v>72.5</v>
      </c>
      <c r="B151">
        <f t="shared" si="43"/>
        <v>2066</v>
      </c>
      <c r="C151">
        <f t="shared" si="44"/>
        <v>3.775</v>
      </c>
      <c r="D151">
        <f t="shared" si="45"/>
        <v>0.017517388370506787</v>
      </c>
      <c r="E151">
        <f t="shared" si="50"/>
        <v>99.53596322197342</v>
      </c>
      <c r="F151" s="2">
        <f t="shared" si="46"/>
        <v>0.9953596322197334</v>
      </c>
      <c r="H151">
        <f t="shared" si="47"/>
        <v>0.0008082886725219233</v>
      </c>
      <c r="I151">
        <f t="shared" si="51"/>
        <v>62.90319518879122</v>
      </c>
      <c r="J151" s="2">
        <f t="shared" si="48"/>
        <v>0.9997807652708922</v>
      </c>
      <c r="L151">
        <f t="shared" si="52"/>
        <v>0.8919032726560919</v>
      </c>
      <c r="M151">
        <f t="shared" si="53"/>
        <v>288.3096727343906</v>
      </c>
      <c r="N151" s="2">
        <f t="shared" si="49"/>
        <v>0.8490445925446195</v>
      </c>
    </row>
    <row r="152" spans="1:14" ht="10.5">
      <c r="A152">
        <f t="shared" si="42"/>
        <v>73</v>
      </c>
      <c r="B152">
        <f t="shared" si="43"/>
        <v>2066.5</v>
      </c>
      <c r="C152">
        <f t="shared" si="44"/>
        <v>3.775</v>
      </c>
      <c r="D152">
        <f t="shared" si="45"/>
        <v>0.016880162245730464</v>
      </c>
      <c r="E152">
        <f t="shared" si="50"/>
        <v>99.55284338421914</v>
      </c>
      <c r="F152" s="2">
        <f t="shared" si="46"/>
        <v>0.9955284338421907</v>
      </c>
      <c r="H152">
        <f t="shared" si="47"/>
        <v>0.0007625364835112485</v>
      </c>
      <c r="I152">
        <f t="shared" si="51"/>
        <v>62.903957725274736</v>
      </c>
      <c r="J152" s="2">
        <f t="shared" si="48"/>
        <v>0.999792884994012</v>
      </c>
      <c r="L152">
        <f t="shared" si="52"/>
        <v>0.8830725471842494</v>
      </c>
      <c r="M152">
        <f t="shared" si="53"/>
        <v>289.19274528157484</v>
      </c>
      <c r="N152" s="2">
        <f t="shared" si="49"/>
        <v>0.8516451572912006</v>
      </c>
    </row>
    <row r="153" spans="1:14" ht="10.5">
      <c r="A153">
        <f t="shared" si="42"/>
        <v>73.5</v>
      </c>
      <c r="B153">
        <f t="shared" si="43"/>
        <v>2067</v>
      </c>
      <c r="C153">
        <f t="shared" si="44"/>
        <v>3.775</v>
      </c>
      <c r="D153">
        <f t="shared" si="45"/>
        <v>0.016266116353389988</v>
      </c>
      <c r="E153">
        <f t="shared" si="50"/>
        <v>99.56910950057254</v>
      </c>
      <c r="F153" s="2">
        <f t="shared" si="46"/>
        <v>0.9956910950057246</v>
      </c>
      <c r="H153">
        <f t="shared" si="47"/>
        <v>0.0007193740410483476</v>
      </c>
      <c r="I153">
        <f t="shared" si="51"/>
        <v>62.90467709931578</v>
      </c>
      <c r="J153" s="2">
        <f t="shared" si="48"/>
        <v>0.9998043186950683</v>
      </c>
      <c r="L153">
        <f t="shared" si="52"/>
        <v>0.8743292546378709</v>
      </c>
      <c r="M153">
        <f t="shared" si="53"/>
        <v>290.0670745362127</v>
      </c>
      <c r="N153" s="2">
        <f t="shared" si="49"/>
        <v>0.854219973871974</v>
      </c>
    </row>
    <row r="154" spans="1:14" ht="10.5">
      <c r="A154">
        <f t="shared" si="42"/>
        <v>74</v>
      </c>
      <c r="B154">
        <f t="shared" si="43"/>
        <v>2067.5</v>
      </c>
      <c r="C154">
        <f t="shared" si="44"/>
        <v>3.775</v>
      </c>
      <c r="D154">
        <f t="shared" si="45"/>
        <v>0.015674407471346654</v>
      </c>
      <c r="E154">
        <f t="shared" si="50"/>
        <v>99.58478390804389</v>
      </c>
      <c r="F154" s="2">
        <f t="shared" si="46"/>
        <v>0.9958478390804382</v>
      </c>
      <c r="H154">
        <f t="shared" si="47"/>
        <v>0.0006786547557059882</v>
      </c>
      <c r="I154">
        <f t="shared" si="51"/>
        <v>62.905355754071486</v>
      </c>
      <c r="J154" s="2">
        <f t="shared" si="48"/>
        <v>0.9998151052054988</v>
      </c>
      <c r="L154">
        <f t="shared" si="52"/>
        <v>0.8656725293444265</v>
      </c>
      <c r="M154">
        <f t="shared" si="53"/>
        <v>290.9327470655571</v>
      </c>
      <c r="N154" s="2">
        <f t="shared" si="49"/>
        <v>0.8567692972192743</v>
      </c>
    </row>
    <row r="155" spans="1:14" ht="10.5">
      <c r="A155">
        <f t="shared" si="42"/>
        <v>74.5</v>
      </c>
      <c r="B155">
        <f t="shared" si="43"/>
        <v>2068</v>
      </c>
      <c r="C155">
        <f t="shared" si="44"/>
        <v>3.775</v>
      </c>
      <c r="D155">
        <f t="shared" si="45"/>
        <v>0.015104223051165171</v>
      </c>
      <c r="E155">
        <f t="shared" si="50"/>
        <v>99.59988813109506</v>
      </c>
      <c r="F155" s="2">
        <f t="shared" si="46"/>
        <v>0.9959988813109498</v>
      </c>
      <c r="H155">
        <f t="shared" si="47"/>
        <v>0.0006402403355716869</v>
      </c>
      <c r="I155">
        <f t="shared" si="51"/>
        <v>62.90599599440706</v>
      </c>
      <c r="J155" s="2">
        <f t="shared" si="48"/>
        <v>0.999825281158735</v>
      </c>
      <c r="L155">
        <f t="shared" si="52"/>
        <v>0.8571015142024027</v>
      </c>
      <c r="M155">
        <f t="shared" si="53"/>
        <v>291.7898485797595</v>
      </c>
      <c r="N155" s="2">
        <f t="shared" si="49"/>
        <v>0.8592933797413538</v>
      </c>
    </row>
    <row r="156" spans="1:14" ht="10.5">
      <c r="A156">
        <f t="shared" si="42"/>
        <v>75</v>
      </c>
      <c r="B156">
        <f t="shared" si="43"/>
        <v>2068.5</v>
      </c>
      <c r="C156">
        <f t="shared" si="44"/>
        <v>3.775</v>
      </c>
      <c r="D156">
        <f t="shared" si="45"/>
        <v>0.014554780102303223</v>
      </c>
      <c r="E156">
        <f t="shared" si="50"/>
        <v>99.61444291119736</v>
      </c>
      <c r="F156" s="2">
        <f t="shared" si="46"/>
        <v>0.9961444291119729</v>
      </c>
      <c r="H156">
        <f t="shared" si="47"/>
        <v>0.0006040003165770631</v>
      </c>
      <c r="I156">
        <f t="shared" si="51"/>
        <v>62.906599994723635</v>
      </c>
      <c r="J156" s="2">
        <f t="shared" si="48"/>
        <v>0.9998348811146183</v>
      </c>
      <c r="L156">
        <f t="shared" si="52"/>
        <v>0.848615360596438</v>
      </c>
      <c r="M156">
        <f t="shared" si="53"/>
        <v>292.63846394035596</v>
      </c>
      <c r="N156" s="2">
        <f t="shared" si="49"/>
        <v>0.8617924713473732</v>
      </c>
    </row>
    <row r="157" spans="1:14" ht="10.5">
      <c r="A157">
        <f t="shared" si="42"/>
        <v>75.5</v>
      </c>
      <c r="B157">
        <f t="shared" si="43"/>
        <v>2069</v>
      </c>
      <c r="C157">
        <f t="shared" si="44"/>
        <v>3.775</v>
      </c>
      <c r="D157">
        <f t="shared" si="45"/>
        <v>0.014025324116890604</v>
      </c>
      <c r="E157">
        <f t="shared" si="50"/>
        <v>99.62846823531424</v>
      </c>
      <c r="F157" s="2">
        <f t="shared" si="46"/>
        <v>0.9962846823531417</v>
      </c>
      <c r="H157">
        <f t="shared" si="47"/>
        <v>0.0005698116194123236</v>
      </c>
      <c r="I157">
        <f t="shared" si="51"/>
        <v>62.90716980634305</v>
      </c>
      <c r="J157" s="2">
        <f t="shared" si="48"/>
        <v>0.9998439376767724</v>
      </c>
      <c r="L157">
        <f t="shared" si="52"/>
        <v>0.8402132283133051</v>
      </c>
      <c r="M157">
        <f t="shared" si="53"/>
        <v>293.47867716866926</v>
      </c>
      <c r="N157" s="2">
        <f t="shared" si="49"/>
        <v>0.8642668194721449</v>
      </c>
    </row>
    <row r="158" spans="1:14" ht="10.5">
      <c r="A158">
        <f t="shared" si="42"/>
        <v>76</v>
      </c>
      <c r="B158">
        <f t="shared" si="43"/>
        <v>2069.5</v>
      </c>
      <c r="C158">
        <f t="shared" si="44"/>
        <v>3.775</v>
      </c>
      <c r="D158">
        <f t="shared" si="45"/>
        <v>0.013515128033621399</v>
      </c>
      <c r="E158">
        <f t="shared" si="50"/>
        <v>99.64198336334786</v>
      </c>
      <c r="F158" s="2">
        <f t="shared" si="46"/>
        <v>0.9964198336334779</v>
      </c>
      <c r="H158">
        <f t="shared" si="47"/>
        <v>0.00053755813152106</v>
      </c>
      <c r="I158">
        <f t="shared" si="51"/>
        <v>62.90770736447457</v>
      </c>
      <c r="J158" s="2">
        <f t="shared" si="48"/>
        <v>0.9998524816033328</v>
      </c>
      <c r="L158">
        <f t="shared" si="52"/>
        <v>0.8318942854587178</v>
      </c>
      <c r="M158">
        <f t="shared" si="53"/>
        <v>294.31057145412797</v>
      </c>
      <c r="N158" s="2">
        <f t="shared" si="49"/>
        <v>0.8667166691006316</v>
      </c>
    </row>
    <row r="159" spans="1:14" ht="10.5">
      <c r="A159">
        <f t="shared" si="42"/>
        <v>76.5</v>
      </c>
      <c r="B159">
        <f t="shared" si="43"/>
        <v>2070</v>
      </c>
      <c r="C159">
        <f t="shared" si="44"/>
        <v>3.775</v>
      </c>
      <c r="D159">
        <f t="shared" si="45"/>
        <v>0.013023491239336448</v>
      </c>
      <c r="E159">
        <f t="shared" si="50"/>
        <v>99.6550068545872</v>
      </c>
      <c r="F159" s="2">
        <f t="shared" si="46"/>
        <v>0.9965500685458712</v>
      </c>
      <c r="H159">
        <f t="shared" si="47"/>
        <v>0.000507130312755717</v>
      </c>
      <c r="I159">
        <f t="shared" si="51"/>
        <v>62.90821449478732</v>
      </c>
      <c r="J159" s="2">
        <f t="shared" si="48"/>
        <v>0.9998605419114087</v>
      </c>
      <c r="L159">
        <f t="shared" si="52"/>
        <v>0.823657708374968</v>
      </c>
      <c r="M159">
        <f t="shared" si="53"/>
        <v>295.13422916250295</v>
      </c>
      <c r="N159" s="2">
        <f t="shared" si="49"/>
        <v>0.8691422627922027</v>
      </c>
    </row>
    <row r="160" spans="1:14" ht="10.5">
      <c r="A160">
        <f t="shared" si="42"/>
        <v>77</v>
      </c>
      <c r="B160">
        <f t="shared" si="43"/>
        <v>2070.5</v>
      </c>
      <c r="C160">
        <f t="shared" si="44"/>
        <v>3.775</v>
      </c>
      <c r="D160">
        <f t="shared" si="45"/>
        <v>0.012549738606925025</v>
      </c>
      <c r="E160">
        <f t="shared" si="50"/>
        <v>99.66755659319412</v>
      </c>
      <c r="F160" s="2">
        <f t="shared" si="46"/>
        <v>0.9966755659319405</v>
      </c>
      <c r="H160">
        <f t="shared" si="47"/>
        <v>0.00047842482335445</v>
      </c>
      <c r="I160">
        <f t="shared" si="51"/>
        <v>62.90869291961068</v>
      </c>
      <c r="J160" s="2">
        <f t="shared" si="48"/>
        <v>0.9998681459756312</v>
      </c>
      <c r="L160">
        <f t="shared" si="52"/>
        <v>0.8155026815593742</v>
      </c>
      <c r="M160">
        <f t="shared" si="53"/>
        <v>295.94973184406234</v>
      </c>
      <c r="N160" s="2">
        <f t="shared" si="49"/>
        <v>0.8715438407046494</v>
      </c>
    </row>
    <row r="161" spans="1:14" ht="10.5">
      <c r="A161">
        <f t="shared" si="42"/>
        <v>77.5</v>
      </c>
      <c r="B161">
        <f t="shared" si="43"/>
        <v>2071</v>
      </c>
      <c r="C161">
        <f t="shared" si="44"/>
        <v>3.775</v>
      </c>
      <c r="D161">
        <f t="shared" si="45"/>
        <v>0.01209321956822455</v>
      </c>
      <c r="E161">
        <f t="shared" si="50"/>
        <v>99.67964981276235</v>
      </c>
      <c r="F161" s="2">
        <f t="shared" si="46"/>
        <v>0.9967964981276228</v>
      </c>
      <c r="H161">
        <f t="shared" si="47"/>
        <v>0.0004513441729758962</v>
      </c>
      <c r="I161">
        <f t="shared" si="51"/>
        <v>62.90914426378365</v>
      </c>
      <c r="J161" s="2">
        <f t="shared" si="48"/>
        <v>0.9998753196211242</v>
      </c>
      <c r="L161">
        <f t="shared" si="52"/>
        <v>0.8074283975835391</v>
      </c>
      <c r="M161">
        <f t="shared" si="53"/>
        <v>296.75716024164586</v>
      </c>
      <c r="N161" s="2">
        <f t="shared" si="49"/>
        <v>0.8739216406179628</v>
      </c>
    </row>
    <row r="162" spans="1:14" ht="10.5">
      <c r="A162">
        <f t="shared" si="42"/>
        <v>78</v>
      </c>
      <c r="B162">
        <f t="shared" si="43"/>
        <v>2071.5</v>
      </c>
      <c r="C162">
        <f t="shared" si="44"/>
        <v>3.775</v>
      </c>
      <c r="D162">
        <f t="shared" si="45"/>
        <v>0.011653307220645193</v>
      </c>
      <c r="E162">
        <f t="shared" si="50"/>
        <v>99.69130311998299</v>
      </c>
      <c r="F162" s="2">
        <f t="shared" si="46"/>
        <v>0.9969130311998292</v>
      </c>
      <c r="H162">
        <f t="shared" si="47"/>
        <v>0.000425796389599902</v>
      </c>
      <c r="I162">
        <f t="shared" si="51"/>
        <v>62.90957006017325</v>
      </c>
      <c r="J162" s="2">
        <f t="shared" si="48"/>
        <v>0.9998820872112119</v>
      </c>
      <c r="L162">
        <f t="shared" si="52"/>
        <v>0.7994340570134051</v>
      </c>
      <c r="M162">
        <f t="shared" si="53"/>
        <v>297.55659429865926</v>
      </c>
      <c r="N162" s="2">
        <f t="shared" si="49"/>
        <v>0.8762758979578772</v>
      </c>
    </row>
    <row r="163" spans="1:14" ht="10.5">
      <c r="A163">
        <f t="shared" si="42"/>
        <v>78.5</v>
      </c>
      <c r="B163">
        <f t="shared" si="43"/>
        <v>2072</v>
      </c>
      <c r="C163">
        <f t="shared" si="44"/>
        <v>3.775</v>
      </c>
      <c r="D163">
        <f t="shared" si="45"/>
        <v>0.011229397466292645</v>
      </c>
      <c r="E163">
        <f t="shared" si="50"/>
        <v>99.70253251744928</v>
      </c>
      <c r="F163" s="2">
        <f t="shared" si="46"/>
        <v>0.9970253251744922</v>
      </c>
      <c r="H163">
        <f t="shared" si="47"/>
        <v>0.00040169470716971885</v>
      </c>
      <c r="I163">
        <f t="shared" si="51"/>
        <v>62.909971754880424</v>
      </c>
      <c r="J163" s="2">
        <f t="shared" si="48"/>
        <v>0.9998884717301625</v>
      </c>
      <c r="L163">
        <f t="shared" si="52"/>
        <v>0.791518868330104</v>
      </c>
      <c r="M163">
        <f t="shared" si="53"/>
        <v>298.3481131669894</v>
      </c>
      <c r="N163" s="2">
        <f t="shared" si="49"/>
        <v>0.8786068458191785</v>
      </c>
    </row>
    <row r="164" spans="1:14" ht="10.5">
      <c r="A164">
        <f t="shared" si="42"/>
        <v>79</v>
      </c>
      <c r="B164">
        <f t="shared" si="43"/>
        <v>2072.5</v>
      </c>
      <c r="C164">
        <f t="shared" si="44"/>
        <v>3.775</v>
      </c>
      <c r="D164">
        <f t="shared" si="45"/>
        <v>0.01082090818240679</v>
      </c>
      <c r="E164">
        <f t="shared" si="50"/>
        <v>99.7133534256317</v>
      </c>
      <c r="F164" s="2">
        <f t="shared" si="46"/>
        <v>0.9971335342563162</v>
      </c>
      <c r="H164">
        <f t="shared" si="47"/>
        <v>0.0003789572709148291</v>
      </c>
      <c r="I164">
        <f t="shared" si="51"/>
        <v>62.91035071215134</v>
      </c>
      <c r="J164" s="2">
        <f t="shared" si="48"/>
        <v>0.999894494861248</v>
      </c>
      <c r="L164">
        <f t="shared" si="52"/>
        <v>0.7836820478515879</v>
      </c>
      <c r="M164">
        <f t="shared" si="53"/>
        <v>299.13179521484096</v>
      </c>
      <c r="N164" s="2">
        <f t="shared" si="49"/>
        <v>0.8809147149887838</v>
      </c>
    </row>
    <row r="165" spans="1:14" ht="10.5">
      <c r="A165">
        <f t="shared" si="42"/>
        <v>79.5</v>
      </c>
      <c r="B165">
        <f t="shared" si="43"/>
        <v>2073</v>
      </c>
      <c r="C165">
        <f t="shared" si="44"/>
        <v>3.775</v>
      </c>
      <c r="D165">
        <f t="shared" si="45"/>
        <v>0.010427278421977151</v>
      </c>
      <c r="E165">
        <f t="shared" si="50"/>
        <v>99.72378070405367</v>
      </c>
      <c r="F165" s="2">
        <f t="shared" si="46"/>
        <v>0.997237807040536</v>
      </c>
      <c r="H165">
        <f t="shared" si="47"/>
        <v>0.0003575068593536123</v>
      </c>
      <c r="I165">
        <f t="shared" si="51"/>
        <v>62.910708219010694</v>
      </c>
      <c r="J165" s="2">
        <f t="shared" si="48"/>
        <v>0.9999001770603854</v>
      </c>
      <c r="L165">
        <f t="shared" si="52"/>
        <v>0.7759228196550378</v>
      </c>
      <c r="M165">
        <f t="shared" si="53"/>
        <v>299.907718034496</v>
      </c>
      <c r="N165" s="2">
        <f t="shared" si="49"/>
        <v>0.883199733968591</v>
      </c>
    </row>
    <row r="166" spans="1:14" ht="10.5">
      <c r="A166">
        <f t="shared" si="42"/>
        <v>80</v>
      </c>
      <c r="B166">
        <f t="shared" si="43"/>
        <v>2073.5</v>
      </c>
      <c r="C166">
        <f t="shared" si="44"/>
        <v>3.775</v>
      </c>
      <c r="D166">
        <f t="shared" si="45"/>
        <v>0.010047967643437392</v>
      </c>
      <c r="E166">
        <f t="shared" si="50"/>
        <v>99.7338286716971</v>
      </c>
      <c r="F166" s="2">
        <f t="shared" si="46"/>
        <v>0.9973382867169702</v>
      </c>
      <c r="H166">
        <f t="shared" si="47"/>
        <v>0.0003372706220317098</v>
      </c>
      <c r="I166">
        <f t="shared" si="51"/>
        <v>62.91104548963273</v>
      </c>
      <c r="J166" s="2">
        <f t="shared" si="48"/>
        <v>0.9999055376256092</v>
      </c>
      <c r="L166">
        <f t="shared" si="52"/>
        <v>0.7682404155000372</v>
      </c>
      <c r="M166">
        <f t="shared" si="53"/>
        <v>300.675958449996</v>
      </c>
      <c r="N166" s="2">
        <f t="shared" si="49"/>
        <v>0.885462128998103</v>
      </c>
    </row>
    <row r="167" spans="1:14" ht="10.5">
      <c r="A167">
        <f aca="true" t="shared" si="54" ref="A167:A198">B167-B$6</f>
        <v>80.5</v>
      </c>
      <c r="B167">
        <f aca="true" t="shared" si="55" ref="B167:B198">B166+0.5</f>
        <v>2074</v>
      </c>
      <c r="C167">
        <f aca="true" t="shared" si="56" ref="C167:C198">7.55/2</f>
        <v>3.775</v>
      </c>
      <c r="D167">
        <f aca="true" t="shared" si="57" ref="D167:D198">C167/1.03775^(A167*2)</f>
        <v>0.009682454968381009</v>
      </c>
      <c r="E167">
        <f t="shared" si="50"/>
        <v>99.74351112666548</v>
      </c>
      <c r="F167" s="2">
        <f aca="true" t="shared" si="58" ref="F167:F198">E167/D$208</f>
        <v>0.9974351112666541</v>
      </c>
      <c r="H167">
        <f aca="true" t="shared" si="59" ref="H167:H198">C167/1.06^(A167*2)</f>
        <v>0.0003181798321053866</v>
      </c>
      <c r="I167">
        <f t="shared" si="51"/>
        <v>62.91136366946483</v>
      </c>
      <c r="J167" s="2">
        <f aca="true" t="shared" si="60" ref="J167:J198">I167/H$208</f>
        <v>0.9999105947626129</v>
      </c>
      <c r="L167">
        <f t="shared" si="52"/>
        <v>0.7606340747525121</v>
      </c>
      <c r="M167">
        <f t="shared" si="53"/>
        <v>301.4365925247485</v>
      </c>
      <c r="N167" s="2">
        <f t="shared" si="49"/>
        <v>0.8877021240768277</v>
      </c>
    </row>
    <row r="168" spans="1:14" ht="10.5">
      <c r="A168">
        <f t="shared" si="54"/>
        <v>81</v>
      </c>
      <c r="B168">
        <f t="shared" si="55"/>
        <v>2074.5</v>
      </c>
      <c r="C168">
        <f t="shared" si="56"/>
        <v>3.775</v>
      </c>
      <c r="D168">
        <f t="shared" si="57"/>
        <v>0.009330238466278977</v>
      </c>
      <c r="E168">
        <f aca="true" t="shared" si="61" ref="E168:E199">E167+D168</f>
        <v>99.75284136513176</v>
      </c>
      <c r="F168" s="2">
        <f t="shared" si="58"/>
        <v>0.9975284136513168</v>
      </c>
      <c r="H168">
        <f t="shared" si="59"/>
        <v>0.00030016965292960993</v>
      </c>
      <c r="I168">
        <f aca="true" t="shared" si="62" ref="I168:I199">I167+H168</f>
        <v>62.911663839117764</v>
      </c>
      <c r="J168" s="2">
        <f t="shared" si="60"/>
        <v>0.9999153656465786</v>
      </c>
      <c r="L168">
        <f t="shared" si="52"/>
        <v>0.753103044309418</v>
      </c>
      <c r="M168">
        <f t="shared" si="53"/>
        <v>302.1896955690579</v>
      </c>
      <c r="N168" s="2">
        <f t="shared" si="49"/>
        <v>0.8899199409864562</v>
      </c>
    </row>
    <row r="169" spans="1:14" ht="10.5">
      <c r="A169">
        <f t="shared" si="54"/>
        <v>81.5</v>
      </c>
      <c r="B169">
        <f t="shared" si="55"/>
        <v>2075</v>
      </c>
      <c r="C169">
        <f t="shared" si="56"/>
        <v>3.775</v>
      </c>
      <c r="D169">
        <f t="shared" si="57"/>
        <v>0.008990834465217033</v>
      </c>
      <c r="E169">
        <f t="shared" si="61"/>
        <v>99.76183219959698</v>
      </c>
      <c r="F169" s="2">
        <f t="shared" si="58"/>
        <v>0.9976183219959691</v>
      </c>
      <c r="H169">
        <f t="shared" si="59"/>
        <v>0.00028317891785812255</v>
      </c>
      <c r="I169">
        <f t="shared" si="62"/>
        <v>62.911947018035626</v>
      </c>
      <c r="J169" s="2">
        <f t="shared" si="60"/>
        <v>0.9999198664805086</v>
      </c>
      <c r="L169">
        <f t="shared" si="52"/>
        <v>0.7456465785241764</v>
      </c>
      <c r="M169">
        <f t="shared" si="53"/>
        <v>302.9353421475821</v>
      </c>
      <c r="N169" s="2">
        <f t="shared" si="49"/>
        <v>0.8921157993128211</v>
      </c>
    </row>
    <row r="170" spans="1:14" ht="10.5">
      <c r="A170">
        <f t="shared" si="54"/>
        <v>82</v>
      </c>
      <c r="B170">
        <f t="shared" si="55"/>
        <v>2075.5</v>
      </c>
      <c r="C170">
        <f t="shared" si="56"/>
        <v>3.775</v>
      </c>
      <c r="D170">
        <f t="shared" si="57"/>
        <v>0.008663776887706127</v>
      </c>
      <c r="E170">
        <f t="shared" si="61"/>
        <v>99.77049597648468</v>
      </c>
      <c r="F170" s="2">
        <f t="shared" si="58"/>
        <v>0.9977049597648461</v>
      </c>
      <c r="H170">
        <f t="shared" si="59"/>
        <v>0.00026714992250766276</v>
      </c>
      <c r="I170">
        <f t="shared" si="62"/>
        <v>62.91221416795813</v>
      </c>
      <c r="J170" s="2">
        <f t="shared" si="60"/>
        <v>0.9999241125502537</v>
      </c>
      <c r="L170">
        <f t="shared" si="52"/>
        <v>0.7382639391328477</v>
      </c>
      <c r="M170">
        <f t="shared" si="53"/>
        <v>303.6736060867149</v>
      </c>
      <c r="N170" s="2">
        <f t="shared" si="49"/>
        <v>0.8942899164676378</v>
      </c>
    </row>
    <row r="171" spans="1:14" ht="10.5">
      <c r="A171">
        <f t="shared" si="54"/>
        <v>82.5</v>
      </c>
      <c r="B171">
        <f t="shared" si="55"/>
        <v>2076</v>
      </c>
      <c r="C171">
        <f t="shared" si="56"/>
        <v>3.775</v>
      </c>
      <c r="D171">
        <f t="shared" si="57"/>
        <v>0.008348616610653942</v>
      </c>
      <c r="E171">
        <f t="shared" si="61"/>
        <v>99.77884459309534</v>
      </c>
      <c r="F171" s="2">
        <f t="shared" si="58"/>
        <v>0.9977884459309527</v>
      </c>
      <c r="H171">
        <f t="shared" si="59"/>
        <v>0.0002520282287808139</v>
      </c>
      <c r="I171">
        <f t="shared" si="62"/>
        <v>62.91246619618691</v>
      </c>
      <c r="J171" s="2">
        <f t="shared" si="60"/>
        <v>0.9999281182764284</v>
      </c>
      <c r="L171">
        <f t="shared" si="52"/>
        <v>0.7309543951810373</v>
      </c>
      <c r="M171">
        <f t="shared" si="53"/>
        <v>304.40456048189594</v>
      </c>
      <c r="N171" s="2">
        <f t="shared" si="49"/>
        <v>0.8964425077100305</v>
      </c>
    </row>
    <row r="172" spans="1:14" ht="10.5">
      <c r="A172">
        <f t="shared" si="54"/>
        <v>83</v>
      </c>
      <c r="B172">
        <f t="shared" si="55"/>
        <v>2076.5</v>
      </c>
      <c r="C172">
        <f t="shared" si="56"/>
        <v>3.775</v>
      </c>
      <c r="D172">
        <f t="shared" si="57"/>
        <v>0.00804492084861859</v>
      </c>
      <c r="E172">
        <f t="shared" si="61"/>
        <v>99.78688951394396</v>
      </c>
      <c r="F172" s="2">
        <f t="shared" si="58"/>
        <v>0.9978688951394389</v>
      </c>
      <c r="H172">
        <f t="shared" si="59"/>
        <v>0.00023776247998189988</v>
      </c>
      <c r="I172">
        <f t="shared" si="62"/>
        <v>62.912703958666896</v>
      </c>
      <c r="J172" s="2">
        <f t="shared" si="60"/>
        <v>0.9999318972633857</v>
      </c>
      <c r="L172">
        <f t="shared" si="52"/>
        <v>0.7237172229515221</v>
      </c>
      <c r="M172">
        <f t="shared" si="53"/>
        <v>305.12827770484745</v>
      </c>
      <c r="N172" s="2">
        <f t="shared" si="49"/>
        <v>0.8985737861678452</v>
      </c>
    </row>
    <row r="173" spans="1:14" ht="10.5">
      <c r="A173">
        <f t="shared" si="54"/>
        <v>83.5</v>
      </c>
      <c r="B173">
        <f t="shared" si="55"/>
        <v>2077</v>
      </c>
      <c r="C173">
        <f t="shared" si="56"/>
        <v>3.775</v>
      </c>
      <c r="D173">
        <f t="shared" si="57"/>
        <v>0.007752272559497558</v>
      </c>
      <c r="E173">
        <f t="shared" si="61"/>
        <v>99.79464178650346</v>
      </c>
      <c r="F173" s="2">
        <f t="shared" si="58"/>
        <v>0.9979464178650339</v>
      </c>
      <c r="H173">
        <f t="shared" si="59"/>
        <v>0.00022430422639801873</v>
      </c>
      <c r="I173">
        <f t="shared" si="62"/>
        <v>62.912928262893296</v>
      </c>
      <c r="J173" s="2">
        <f t="shared" si="60"/>
        <v>0.9999354623454209</v>
      </c>
      <c r="L173">
        <f t="shared" si="52"/>
        <v>0.7165517058925963</v>
      </c>
      <c r="M173">
        <f t="shared" si="53"/>
        <v>305.84482941074003</v>
      </c>
      <c r="N173" s="2">
        <f t="shared" si="49"/>
        <v>0.9006839628587507</v>
      </c>
    </row>
    <row r="174" spans="1:14" ht="10.5">
      <c r="A174">
        <f t="shared" si="54"/>
        <v>84</v>
      </c>
      <c r="B174">
        <f t="shared" si="55"/>
        <v>2077.5</v>
      </c>
      <c r="C174">
        <f t="shared" si="56"/>
        <v>3.775</v>
      </c>
      <c r="D174">
        <f t="shared" si="57"/>
        <v>0.007470269871835759</v>
      </c>
      <c r="E174">
        <f t="shared" si="61"/>
        <v>99.8021120563753</v>
      </c>
      <c r="F174" s="2">
        <f t="shared" si="58"/>
        <v>0.9980211205637523</v>
      </c>
      <c r="H174">
        <f t="shared" si="59"/>
        <v>0.0002116077607528479</v>
      </c>
      <c r="I174">
        <f t="shared" si="62"/>
        <v>62.91313987065405</v>
      </c>
      <c r="J174" s="2">
        <f t="shared" si="60"/>
        <v>0.9999388256303597</v>
      </c>
      <c r="L174">
        <f t="shared" si="52"/>
        <v>0.7094571345471248</v>
      </c>
      <c r="M174">
        <f t="shared" si="53"/>
        <v>306.55428654528714</v>
      </c>
      <c r="N174" s="2">
        <f t="shared" si="49"/>
        <v>0.9027732467111325</v>
      </c>
    </row>
    <row r="175" spans="1:14" ht="10.5">
      <c r="A175">
        <f t="shared" si="54"/>
        <v>84.5</v>
      </c>
      <c r="B175">
        <f t="shared" si="55"/>
        <v>2078</v>
      </c>
      <c r="C175">
        <f t="shared" si="56"/>
        <v>3.775</v>
      </c>
      <c r="D175">
        <f t="shared" si="57"/>
        <v>0.00719852553296628</v>
      </c>
      <c r="E175">
        <f t="shared" si="61"/>
        <v>99.80931058190826</v>
      </c>
      <c r="F175" s="2">
        <f t="shared" si="58"/>
        <v>0.998093105819082</v>
      </c>
      <c r="H175">
        <f t="shared" si="59"/>
        <v>0.00019962996297438483</v>
      </c>
      <c r="I175">
        <f t="shared" si="62"/>
        <v>62.91333950061702</v>
      </c>
      <c r="J175" s="2">
        <f t="shared" si="60"/>
        <v>0.9999419985406793</v>
      </c>
      <c r="L175">
        <f t="shared" si="52"/>
        <v>0.7024328064823018</v>
      </c>
      <c r="M175">
        <f t="shared" si="53"/>
        <v>307.25671935176945</v>
      </c>
      <c r="N175" s="2">
        <f t="shared" si="49"/>
        <v>0.9048418445847778</v>
      </c>
    </row>
    <row r="176" spans="1:14" ht="10.5">
      <c r="A176">
        <f t="shared" si="54"/>
        <v>85</v>
      </c>
      <c r="B176">
        <f t="shared" si="55"/>
        <v>2078.5</v>
      </c>
      <c r="C176">
        <f t="shared" si="56"/>
        <v>3.775</v>
      </c>
      <c r="D176">
        <f t="shared" si="57"/>
        <v>0.006936666377225998</v>
      </c>
      <c r="E176">
        <f t="shared" si="61"/>
        <v>99.81624724828549</v>
      </c>
      <c r="F176" s="2">
        <f t="shared" si="58"/>
        <v>0.9981624724828542</v>
      </c>
      <c r="H176">
        <f t="shared" si="59"/>
        <v>0.0001883301537494196</v>
      </c>
      <c r="I176">
        <f t="shared" si="62"/>
        <v>62.91352783077077</v>
      </c>
      <c r="J176" s="2">
        <f t="shared" si="60"/>
        <v>0.9999449918523016</v>
      </c>
      <c r="L176">
        <f t="shared" si="52"/>
        <v>0.6954780262201007</v>
      </c>
      <c r="M176">
        <f t="shared" si="53"/>
        <v>307.95219737798953</v>
      </c>
      <c r="N176" s="2">
        <f t="shared" si="49"/>
        <v>0.9068899612913572</v>
      </c>
    </row>
    <row r="177" spans="1:14" ht="10.5">
      <c r="A177">
        <f t="shared" si="54"/>
        <v>85.5</v>
      </c>
      <c r="B177">
        <f t="shared" si="55"/>
        <v>2079</v>
      </c>
      <c r="C177">
        <f t="shared" si="56"/>
        <v>3.775</v>
      </c>
      <c r="D177">
        <f t="shared" si="57"/>
        <v>0.0066843328135157785</v>
      </c>
      <c r="E177">
        <f t="shared" si="61"/>
        <v>99.82293158109901</v>
      </c>
      <c r="F177" s="2">
        <f t="shared" si="58"/>
        <v>0.9982293158109894</v>
      </c>
      <c r="H177">
        <f t="shared" si="59"/>
        <v>0.00017766995636737696</v>
      </c>
      <c r="I177">
        <f t="shared" si="62"/>
        <v>62.91370550072713</v>
      </c>
      <c r="J177" s="2">
        <f t="shared" si="60"/>
        <v>0.9999478157311905</v>
      </c>
      <c r="L177">
        <f t="shared" si="52"/>
        <v>0.6885921051684167</v>
      </c>
      <c r="M177">
        <f t="shared" si="53"/>
        <v>308.64078948315796</v>
      </c>
      <c r="N177" s="2">
        <f t="shared" si="49"/>
        <v>0.9089177996147034</v>
      </c>
    </row>
    <row r="178" spans="1:14" ht="10.5">
      <c r="A178">
        <f t="shared" si="54"/>
        <v>86</v>
      </c>
      <c r="B178">
        <f t="shared" si="55"/>
        <v>2079.5</v>
      </c>
      <c r="C178">
        <f t="shared" si="56"/>
        <v>3.775</v>
      </c>
      <c r="D178">
        <f t="shared" si="57"/>
        <v>0.006441178331501594</v>
      </c>
      <c r="E178">
        <f t="shared" si="61"/>
        <v>99.82937275943051</v>
      </c>
      <c r="F178" s="2">
        <f t="shared" si="58"/>
        <v>0.9982937275943045</v>
      </c>
      <c r="H178">
        <f t="shared" si="59"/>
        <v>0.00016761316638431789</v>
      </c>
      <c r="I178">
        <f t="shared" si="62"/>
        <v>62.913873113893516</v>
      </c>
      <c r="J178" s="2">
        <f t="shared" si="60"/>
        <v>0.9999504797678782</v>
      </c>
      <c r="L178">
        <f t="shared" si="52"/>
        <v>0.6817743615528877</v>
      </c>
      <c r="M178">
        <f t="shared" si="53"/>
        <v>309.3225638447108</v>
      </c>
      <c r="N178" s="2">
        <f t="shared" si="49"/>
        <v>0.9109255603308876</v>
      </c>
    </row>
    <row r="179" spans="1:14" ht="10.5">
      <c r="A179">
        <f t="shared" si="54"/>
        <v>86.5</v>
      </c>
      <c r="B179">
        <f t="shared" si="55"/>
        <v>2080</v>
      </c>
      <c r="C179">
        <f t="shared" si="56"/>
        <v>3.775</v>
      </c>
      <c r="D179">
        <f t="shared" si="57"/>
        <v>0.006206869025778457</v>
      </c>
      <c r="E179">
        <f t="shared" si="61"/>
        <v>99.83557962845629</v>
      </c>
      <c r="F179" s="2">
        <f t="shared" si="58"/>
        <v>0.9983557962845622</v>
      </c>
      <c r="H179">
        <f t="shared" si="59"/>
        <v>0.00015812562866445083</v>
      </c>
      <c r="I179">
        <f t="shared" si="62"/>
        <v>62.91403123952218</v>
      </c>
      <c r="J179" s="2">
        <f t="shared" si="60"/>
        <v>0.9999529930100365</v>
      </c>
      <c r="L179">
        <f t="shared" si="52"/>
        <v>0.6750241203493939</v>
      </c>
      <c r="M179">
        <f t="shared" si="53"/>
        <v>309.99758796506023</v>
      </c>
      <c r="N179" s="2">
        <f t="shared" si="49"/>
        <v>0.9129134422280997</v>
      </c>
    </row>
    <row r="180" spans="1:14" ht="10.5">
      <c r="A180">
        <f t="shared" si="54"/>
        <v>87</v>
      </c>
      <c r="B180">
        <f t="shared" si="55"/>
        <v>2080.5</v>
      </c>
      <c r="C180">
        <f t="shared" si="56"/>
        <v>3.775</v>
      </c>
      <c r="D180">
        <f t="shared" si="57"/>
        <v>0.005981083137343732</v>
      </c>
      <c r="E180">
        <f t="shared" si="61"/>
        <v>99.84156071159363</v>
      </c>
      <c r="F180" s="2">
        <f t="shared" si="58"/>
        <v>0.9984156071159356</v>
      </c>
      <c r="H180">
        <f t="shared" si="59"/>
        <v>0.00014917512138155737</v>
      </c>
      <c r="I180">
        <f t="shared" si="62"/>
        <v>62.91418041464356</v>
      </c>
      <c r="J180" s="2">
        <f t="shared" si="60"/>
        <v>0.9999553639932045</v>
      </c>
      <c r="L180">
        <f t="shared" si="52"/>
        <v>0.6683407132172215</v>
      </c>
      <c r="M180">
        <f t="shared" si="53"/>
        <v>310.66592867827745</v>
      </c>
      <c r="N180" s="2">
        <f t="shared" si="49"/>
        <v>0.9148816421263295</v>
      </c>
    </row>
    <row r="181" spans="1:14" ht="10.5">
      <c r="A181">
        <f t="shared" si="54"/>
        <v>87.5</v>
      </c>
      <c r="B181">
        <f t="shared" si="55"/>
        <v>2081</v>
      </c>
      <c r="C181">
        <f t="shared" si="56"/>
        <v>3.775</v>
      </c>
      <c r="D181">
        <f t="shared" si="57"/>
        <v>0.005763510611750163</v>
      </c>
      <c r="E181">
        <f t="shared" si="61"/>
        <v>99.84732422220537</v>
      </c>
      <c r="F181" s="2">
        <f t="shared" si="58"/>
        <v>0.998473242222053</v>
      </c>
      <c r="H181">
        <f t="shared" si="59"/>
        <v>0.00014073124658637483</v>
      </c>
      <c r="I181">
        <f t="shared" si="62"/>
        <v>62.91432114589015</v>
      </c>
      <c r="J181" s="2">
        <f t="shared" si="60"/>
        <v>0.9999576007697784</v>
      </c>
      <c r="L181">
        <f t="shared" si="52"/>
        <v>0.6617234784328929</v>
      </c>
      <c r="M181">
        <f t="shared" si="53"/>
        <v>311.32765215671037</v>
      </c>
      <c r="N181" s="2">
        <f t="shared" si="49"/>
        <v>0.9168303548968542</v>
      </c>
    </row>
    <row r="182" spans="1:14" ht="10.5">
      <c r="A182">
        <f t="shared" si="54"/>
        <v>88</v>
      </c>
      <c r="B182">
        <f t="shared" si="55"/>
        <v>2081.5</v>
      </c>
      <c r="C182">
        <f t="shared" si="56"/>
        <v>3.775</v>
      </c>
      <c r="D182">
        <f t="shared" si="57"/>
        <v>0.005553852673331885</v>
      </c>
      <c r="E182">
        <f t="shared" si="61"/>
        <v>99.8528780748787</v>
      </c>
      <c r="F182" s="2">
        <f t="shared" si="58"/>
        <v>0.9985287807487864</v>
      </c>
      <c r="H182">
        <f t="shared" si="59"/>
        <v>0.00013276532696827818</v>
      </c>
      <c r="I182">
        <f t="shared" si="62"/>
        <v>62.914453911217116</v>
      </c>
      <c r="J182" s="2">
        <f t="shared" si="60"/>
        <v>0.9999597109363573</v>
      </c>
      <c r="L182">
        <f t="shared" si="52"/>
        <v>0.6551717608246461</v>
      </c>
      <c r="M182">
        <f t="shared" si="53"/>
        <v>311.98282391753503</v>
      </c>
      <c r="N182" s="2">
        <f t="shared" si="49"/>
        <v>0.9187597734815319</v>
      </c>
    </row>
    <row r="183" spans="1:14" ht="10.5">
      <c r="A183">
        <f t="shared" si="54"/>
        <v>88.5</v>
      </c>
      <c r="B183">
        <f t="shared" si="55"/>
        <v>2082</v>
      </c>
      <c r="C183">
        <f t="shared" si="56"/>
        <v>3.775</v>
      </c>
      <c r="D183">
        <f t="shared" si="57"/>
        <v>0.005351821414918704</v>
      </c>
      <c r="E183">
        <f t="shared" si="61"/>
        <v>99.85822989629362</v>
      </c>
      <c r="F183" s="2">
        <f t="shared" si="58"/>
        <v>0.9985822989629355</v>
      </c>
      <c r="H183">
        <f t="shared" si="59"/>
        <v>0.0001252503084606398</v>
      </c>
      <c r="I183">
        <f t="shared" si="62"/>
        <v>62.91457916152557</v>
      </c>
      <c r="J183" s="2">
        <f t="shared" si="60"/>
        <v>0.9999617016595449</v>
      </c>
      <c r="L183">
        <f t="shared" si="52"/>
        <v>0.6486849117075705</v>
      </c>
      <c r="M183">
        <f t="shared" si="53"/>
        <v>312.6315088292426</v>
      </c>
      <c r="N183" s="2">
        <f t="shared" si="49"/>
        <v>0.9206700889119059</v>
      </c>
    </row>
    <row r="184" spans="1:14" ht="10.5">
      <c r="A184">
        <f t="shared" si="54"/>
        <v>89</v>
      </c>
      <c r="B184">
        <f t="shared" si="55"/>
        <v>2082.5</v>
      </c>
      <c r="C184">
        <f t="shared" si="56"/>
        <v>3.775</v>
      </c>
      <c r="D184">
        <f t="shared" si="57"/>
        <v>0.005157139402475263</v>
      </c>
      <c r="E184">
        <f t="shared" si="61"/>
        <v>99.86338703569609</v>
      </c>
      <c r="F184" s="2">
        <f t="shared" si="58"/>
        <v>0.9986338703569602</v>
      </c>
      <c r="H184">
        <f t="shared" si="59"/>
        <v>0.00011816066835909415</v>
      </c>
      <c r="I184">
        <f t="shared" si="62"/>
        <v>62.91469732219393</v>
      </c>
      <c r="J184" s="2">
        <f t="shared" si="60"/>
        <v>0.999963579700288</v>
      </c>
      <c r="L184">
        <f t="shared" si="52"/>
        <v>0.6422622888193766</v>
      </c>
      <c r="M184">
        <f t="shared" si="53"/>
        <v>313.273771118062</v>
      </c>
      <c r="N184" s="2">
        <f t="shared" si="49"/>
        <v>0.9225614903281179</v>
      </c>
    </row>
    <row r="185" spans="1:14" ht="10.5">
      <c r="A185">
        <f t="shared" si="54"/>
        <v>89.5</v>
      </c>
      <c r="B185">
        <f t="shared" si="55"/>
        <v>2083</v>
      </c>
      <c r="C185">
        <f t="shared" si="56"/>
        <v>3.775</v>
      </c>
      <c r="D185">
        <f t="shared" si="57"/>
        <v>0.0049695392941221505</v>
      </c>
      <c r="E185">
        <f t="shared" si="61"/>
        <v>99.86835657499022</v>
      </c>
      <c r="F185" s="2">
        <f t="shared" si="58"/>
        <v>0.9986835657499015</v>
      </c>
      <c r="H185">
        <f t="shared" si="59"/>
        <v>0.00011147232864065484</v>
      </c>
      <c r="I185">
        <f t="shared" si="62"/>
        <v>62.91480879452257</v>
      </c>
      <c r="J185" s="2">
        <f t="shared" si="60"/>
        <v>0.9999653514368381</v>
      </c>
      <c r="L185">
        <f t="shared" si="52"/>
        <v>0.6359032562568087</v>
      </c>
      <c r="M185">
        <f t="shared" si="53"/>
        <v>313.9096743743188</v>
      </c>
      <c r="N185" s="2">
        <f t="shared" si="49"/>
        <v>0.9244341649976346</v>
      </c>
    </row>
    <row r="186" spans="1:14" ht="10.5">
      <c r="A186">
        <f t="shared" si="54"/>
        <v>90</v>
      </c>
      <c r="B186">
        <f t="shared" si="55"/>
        <v>2083.5</v>
      </c>
      <c r="C186">
        <f t="shared" si="56"/>
        <v>3.775</v>
      </c>
      <c r="D186">
        <f t="shared" si="57"/>
        <v>0.004788763473015805</v>
      </c>
      <c r="E186">
        <f t="shared" si="61"/>
        <v>99.87314533846323</v>
      </c>
      <c r="F186" s="2">
        <f t="shared" si="58"/>
        <v>0.9987314533846317</v>
      </c>
      <c r="H186">
        <f t="shared" si="59"/>
        <v>0.00010516257418929703</v>
      </c>
      <c r="I186">
        <f t="shared" si="62"/>
        <v>62.91491395709676</v>
      </c>
      <c r="J186" s="2">
        <f t="shared" si="60"/>
        <v>0.9999670228864136</v>
      </c>
      <c r="L186">
        <f t="shared" si="52"/>
        <v>0.6296071844126817</v>
      </c>
      <c r="M186">
        <f t="shared" si="53"/>
        <v>314.5392815587315</v>
      </c>
      <c r="N186" s="2">
        <f t="shared" si="49"/>
        <v>0.9262882983337899</v>
      </c>
    </row>
    <row r="187" spans="1:14" ht="10.5">
      <c r="A187">
        <f t="shared" si="54"/>
        <v>90.5</v>
      </c>
      <c r="B187">
        <f t="shared" si="55"/>
        <v>2084</v>
      </c>
      <c r="C187">
        <f t="shared" si="56"/>
        <v>3.775</v>
      </c>
      <c r="D187">
        <f t="shared" si="57"/>
        <v>0.0046145636935830455</v>
      </c>
      <c r="E187">
        <f t="shared" si="61"/>
        <v>99.87775990215681</v>
      </c>
      <c r="F187" s="2">
        <f t="shared" si="58"/>
        <v>0.9987775990215674</v>
      </c>
      <c r="H187">
        <f t="shared" si="59"/>
        <v>9.920997565028018E-05</v>
      </c>
      <c r="I187">
        <f t="shared" si="62"/>
        <v>62.91501316707241</v>
      </c>
      <c r="J187" s="2">
        <f t="shared" si="60"/>
        <v>0.9999685997256359</v>
      </c>
      <c r="L187">
        <f t="shared" si="52"/>
        <v>0.6233734499135464</v>
      </c>
      <c r="M187">
        <f t="shared" si="53"/>
        <v>315.16265500864506</v>
      </c>
      <c r="N187" s="2">
        <f t="shared" si="49"/>
        <v>0.9281240739141416</v>
      </c>
    </row>
    <row r="188" spans="1:14" ht="10.5">
      <c r="A188">
        <f t="shared" si="54"/>
        <v>91</v>
      </c>
      <c r="B188">
        <f t="shared" si="55"/>
        <v>2084.5</v>
      </c>
      <c r="C188">
        <f t="shared" si="56"/>
        <v>3.775</v>
      </c>
      <c r="D188">
        <f t="shared" si="57"/>
        <v>0.004446700740624471</v>
      </c>
      <c r="E188">
        <f t="shared" si="61"/>
        <v>99.88220660289744</v>
      </c>
      <c r="F188" s="2">
        <f t="shared" si="58"/>
        <v>0.9988220660289737</v>
      </c>
      <c r="H188">
        <f t="shared" si="59"/>
        <v>9.359431665120772E-05</v>
      </c>
      <c r="I188">
        <f t="shared" si="62"/>
        <v>62.91510676138906</v>
      </c>
      <c r="J188" s="2">
        <f t="shared" si="60"/>
        <v>0.9999700873098079</v>
      </c>
      <c r="L188">
        <f t="shared" si="52"/>
        <v>0.6172014355579666</v>
      </c>
      <c r="M188">
        <f t="shared" si="53"/>
        <v>315.779856444203</v>
      </c>
      <c r="N188" s="2">
        <f t="shared" si="49"/>
        <v>0.9299416734986482</v>
      </c>
    </row>
    <row r="189" spans="1:14" ht="10.5">
      <c r="A189">
        <f t="shared" si="54"/>
        <v>91.5</v>
      </c>
      <c r="B189">
        <f t="shared" si="55"/>
        <v>2085</v>
      </c>
      <c r="C189">
        <f t="shared" si="56"/>
        <v>3.775</v>
      </c>
      <c r="D189">
        <f t="shared" si="57"/>
        <v>0.00428494410081857</v>
      </c>
      <c r="E189">
        <f t="shared" si="61"/>
        <v>99.88649154699826</v>
      </c>
      <c r="F189" s="2">
        <f t="shared" si="58"/>
        <v>0.9988649154699819</v>
      </c>
      <c r="H189">
        <f t="shared" si="59"/>
        <v>8.829652514264878E-05</v>
      </c>
      <c r="I189">
        <f t="shared" si="62"/>
        <v>62.915195057914204</v>
      </c>
      <c r="J189" s="2">
        <f t="shared" si="60"/>
        <v>0.9999714906911021</v>
      </c>
      <c r="L189">
        <f t="shared" si="52"/>
        <v>0.6110905302554126</v>
      </c>
      <c r="M189">
        <f t="shared" si="53"/>
        <v>316.3909469744584</v>
      </c>
      <c r="N189" s="2">
        <f t="shared" si="49"/>
        <v>0.9317412770476647</v>
      </c>
    </row>
    <row r="190" spans="1:14" ht="10.5">
      <c r="A190">
        <f t="shared" si="54"/>
        <v>92</v>
      </c>
      <c r="B190">
        <f t="shared" si="55"/>
        <v>2085.5</v>
      </c>
      <c r="C190">
        <f t="shared" si="56"/>
        <v>3.775</v>
      </c>
      <c r="D190">
        <f t="shared" si="57"/>
        <v>0.004129071646175448</v>
      </c>
      <c r="E190">
        <f t="shared" si="61"/>
        <v>99.89062061864443</v>
      </c>
      <c r="F190" s="2">
        <f t="shared" si="58"/>
        <v>0.9989062061864437</v>
      </c>
      <c r="H190">
        <f t="shared" si="59"/>
        <v>8.329860862514037E-05</v>
      </c>
      <c r="I190">
        <f t="shared" si="62"/>
        <v>62.915278356522826</v>
      </c>
      <c r="J190" s="2">
        <f t="shared" si="60"/>
        <v>0.9999728146357193</v>
      </c>
      <c r="L190">
        <f t="shared" si="52"/>
        <v>0.6050401289657549</v>
      </c>
      <c r="M190">
        <f t="shared" si="53"/>
        <v>316.99598710342417</v>
      </c>
      <c r="N190" s="2">
        <f t="shared" si="49"/>
        <v>0.9335230627397602</v>
      </c>
    </row>
    <row r="191" spans="1:14" ht="10.5">
      <c r="A191">
        <f t="shared" si="54"/>
        <v>92.5</v>
      </c>
      <c r="B191">
        <f t="shared" si="55"/>
        <v>2086</v>
      </c>
      <c r="C191">
        <f t="shared" si="56"/>
        <v>3.775</v>
      </c>
      <c r="D191">
        <f t="shared" si="57"/>
        <v>0.00397886932900549</v>
      </c>
      <c r="E191">
        <f t="shared" si="61"/>
        <v>99.89459948797344</v>
      </c>
      <c r="F191" s="2">
        <f t="shared" si="58"/>
        <v>0.9989459948797337</v>
      </c>
      <c r="H191">
        <f t="shared" si="59"/>
        <v>7.858359304258526E-05</v>
      </c>
      <c r="I191">
        <f t="shared" si="62"/>
        <v>62.91535694011587</v>
      </c>
      <c r="J191" s="2">
        <f t="shared" si="60"/>
        <v>0.9999740636400752</v>
      </c>
      <c r="L191">
        <f t="shared" si="52"/>
        <v>0.5990496326393612</v>
      </c>
      <c r="M191">
        <f t="shared" si="53"/>
        <v>317.59503673606355</v>
      </c>
      <c r="N191" s="2">
        <f t="shared" si="49"/>
        <v>0.9352872069893597</v>
      </c>
    </row>
    <row r="192" spans="1:14" ht="10.5">
      <c r="A192">
        <f t="shared" si="54"/>
        <v>93</v>
      </c>
      <c r="B192">
        <f t="shared" si="55"/>
        <v>2086.5</v>
      </c>
      <c r="C192">
        <f t="shared" si="56"/>
        <v>3.775</v>
      </c>
      <c r="D192">
        <f t="shared" si="57"/>
        <v>0.00383413088798409</v>
      </c>
      <c r="E192">
        <f t="shared" si="61"/>
        <v>99.89843361886142</v>
      </c>
      <c r="F192" s="2">
        <f t="shared" si="58"/>
        <v>0.9989843361886135</v>
      </c>
      <c r="H192">
        <f t="shared" si="59"/>
        <v>7.41354651345144E-05</v>
      </c>
      <c r="I192">
        <f t="shared" si="62"/>
        <v>62.915431075581004</v>
      </c>
      <c r="J192" s="2">
        <f t="shared" si="60"/>
        <v>0.9999752419460713</v>
      </c>
      <c r="L192">
        <f t="shared" si="52"/>
        <v>0.5931184481577834</v>
      </c>
      <c r="M192">
        <f t="shared" si="53"/>
        <v>318.18815518422133</v>
      </c>
      <c r="N192" s="2">
        <f t="shared" si="49"/>
        <v>0.9370338844642108</v>
      </c>
    </row>
    <row r="193" spans="1:14" ht="10.5">
      <c r="A193">
        <f t="shared" si="54"/>
        <v>93.5</v>
      </c>
      <c r="B193">
        <f t="shared" si="55"/>
        <v>2087</v>
      </c>
      <c r="C193">
        <f t="shared" si="56"/>
        <v>3.775</v>
      </c>
      <c r="D193">
        <f t="shared" si="57"/>
        <v>0.0036946575649087843</v>
      </c>
      <c r="E193">
        <f t="shared" si="61"/>
        <v>99.90212827642632</v>
      </c>
      <c r="F193" s="2">
        <f t="shared" si="58"/>
        <v>0.9990212827642625</v>
      </c>
      <c r="H193">
        <f t="shared" si="59"/>
        <v>6.993911805142865E-05</v>
      </c>
      <c r="I193">
        <f t="shared" si="62"/>
        <v>62.91550101469905</v>
      </c>
      <c r="J193" s="2">
        <f t="shared" si="60"/>
        <v>0.9999763535555016</v>
      </c>
      <c r="L193">
        <f t="shared" si="52"/>
        <v>0.5872459882750332</v>
      </c>
      <c r="M193">
        <f t="shared" si="53"/>
        <v>318.77540117249634</v>
      </c>
      <c r="N193" s="2">
        <f t="shared" si="49"/>
        <v>0.938763268102677</v>
      </c>
    </row>
    <row r="194" spans="1:14" ht="10.5">
      <c r="A194">
        <f t="shared" si="54"/>
        <v>94</v>
      </c>
      <c r="B194">
        <f t="shared" si="55"/>
        <v>2087.5</v>
      </c>
      <c r="C194">
        <f t="shared" si="56"/>
        <v>3.775</v>
      </c>
      <c r="D194">
        <f t="shared" si="57"/>
        <v>0.0035602578317598505</v>
      </c>
      <c r="E194">
        <f t="shared" si="61"/>
        <v>99.90568853425809</v>
      </c>
      <c r="F194" s="2">
        <f t="shared" si="58"/>
        <v>0.9990568853425802</v>
      </c>
      <c r="H194">
        <f t="shared" si="59"/>
        <v>6.598030004851761E-05</v>
      </c>
      <c r="I194">
        <f t="shared" si="62"/>
        <v>62.915566994999104</v>
      </c>
      <c r="J194" s="2">
        <f t="shared" si="60"/>
        <v>0.9999774022436434</v>
      </c>
      <c r="L194">
        <f t="shared" si="52"/>
        <v>0.5814316715594388</v>
      </c>
      <c r="M194">
        <f t="shared" si="53"/>
        <v>319.35683284405576</v>
      </c>
      <c r="N194" s="2">
        <f t="shared" si="49"/>
        <v>0.9404755291308614</v>
      </c>
    </row>
    <row r="195" spans="1:14" ht="10.5">
      <c r="A195">
        <f t="shared" si="54"/>
        <v>94.5</v>
      </c>
      <c r="B195">
        <f t="shared" si="55"/>
        <v>2088</v>
      </c>
      <c r="C195">
        <f t="shared" si="56"/>
        <v>3.775</v>
      </c>
      <c r="D195">
        <f t="shared" si="57"/>
        <v>0.0034307471276895686</v>
      </c>
      <c r="E195">
        <f t="shared" si="61"/>
        <v>99.90911928138578</v>
      </c>
      <c r="F195" s="2">
        <f t="shared" si="58"/>
        <v>0.9990911928138572</v>
      </c>
      <c r="H195">
        <f t="shared" si="59"/>
        <v>6.224556608350716E-05</v>
      </c>
      <c r="I195">
        <f t="shared" si="62"/>
        <v>62.91562924056519</v>
      </c>
      <c r="J195" s="2">
        <f t="shared" si="60"/>
        <v>0.9999783915720791</v>
      </c>
      <c r="L195">
        <f t="shared" si="52"/>
        <v>0.575674922336078</v>
      </c>
      <c r="M195">
        <f t="shared" si="53"/>
        <v>319.93250776639184</v>
      </c>
      <c r="N195" s="2">
        <f t="shared" si="49"/>
        <v>0.942170837079559</v>
      </c>
    </row>
    <row r="196" spans="1:14" ht="10.5">
      <c r="A196">
        <f t="shared" si="54"/>
        <v>95</v>
      </c>
      <c r="B196">
        <f t="shared" si="55"/>
        <v>2088.5</v>
      </c>
      <c r="C196">
        <f t="shared" si="56"/>
        <v>3.775</v>
      </c>
      <c r="D196">
        <f t="shared" si="57"/>
        <v>0.003305947605578963</v>
      </c>
      <c r="E196">
        <f t="shared" si="61"/>
        <v>99.91242522899137</v>
      </c>
      <c r="F196" s="2">
        <f t="shared" si="58"/>
        <v>0.999124252289913</v>
      </c>
      <c r="H196">
        <f t="shared" si="59"/>
        <v>5.872223215425204E-05</v>
      </c>
      <c r="I196">
        <f t="shared" si="62"/>
        <v>62.91568796279734</v>
      </c>
      <c r="J196" s="2">
        <f t="shared" si="60"/>
        <v>0.999979324900792</v>
      </c>
      <c r="L196">
        <f t="shared" si="52"/>
        <v>0.5699751706297801</v>
      </c>
      <c r="M196">
        <f t="shared" si="53"/>
        <v>320.5024829370216</v>
      </c>
      <c r="N196" s="2">
        <f t="shared" si="49"/>
        <v>0.9438493598010417</v>
      </c>
    </row>
    <row r="197" spans="1:14" ht="10.5">
      <c r="A197">
        <f t="shared" si="54"/>
        <v>95.5</v>
      </c>
      <c r="B197">
        <f t="shared" si="55"/>
        <v>2089</v>
      </c>
      <c r="C197">
        <f t="shared" si="56"/>
        <v>3.775</v>
      </c>
      <c r="D197">
        <f t="shared" si="57"/>
        <v>0.0031856878878139846</v>
      </c>
      <c r="E197">
        <f t="shared" si="61"/>
        <v>99.91561091687917</v>
      </c>
      <c r="F197" s="2">
        <f t="shared" si="58"/>
        <v>0.999156109168791</v>
      </c>
      <c r="H197">
        <f t="shared" si="59"/>
        <v>5.539833222099247E-05</v>
      </c>
      <c r="I197">
        <f t="shared" si="62"/>
        <v>62.915743361129564</v>
      </c>
      <c r="J197" s="2">
        <f t="shared" si="60"/>
        <v>0.9999802053995777</v>
      </c>
      <c r="L197">
        <f t="shared" si="52"/>
        <v>0.5643318521086933</v>
      </c>
      <c r="M197">
        <f t="shared" si="53"/>
        <v>321.0668147891303</v>
      </c>
      <c r="N197" s="2">
        <f t="shared" si="49"/>
        <v>0.9455112634856779</v>
      </c>
    </row>
    <row r="198" spans="1:14" ht="10.5">
      <c r="A198">
        <f t="shared" si="54"/>
        <v>96</v>
      </c>
      <c r="B198">
        <f t="shared" si="55"/>
        <v>2089.5</v>
      </c>
      <c r="C198">
        <f t="shared" si="56"/>
        <v>3.775</v>
      </c>
      <c r="D198">
        <f t="shared" si="57"/>
        <v>0.003069802830945782</v>
      </c>
      <c r="E198">
        <f t="shared" si="61"/>
        <v>99.91868071971012</v>
      </c>
      <c r="F198" s="2">
        <f t="shared" si="58"/>
        <v>0.9991868071971005</v>
      </c>
      <c r="H198">
        <f t="shared" si="59"/>
        <v>5.226257756697405E-05</v>
      </c>
      <c r="I198">
        <f t="shared" si="62"/>
        <v>62.91579562370713</v>
      </c>
      <c r="J198" s="2">
        <f t="shared" si="60"/>
        <v>0.9999810360588096</v>
      </c>
      <c r="L198">
        <f t="shared" si="52"/>
        <v>0.5587444080284091</v>
      </c>
      <c r="M198">
        <f t="shared" si="53"/>
        <v>321.62555919715874</v>
      </c>
      <c r="N198" s="2">
        <f t="shared" si="49"/>
        <v>0.9471567126783872</v>
      </c>
    </row>
    <row r="199" spans="1:14" ht="10.5">
      <c r="A199">
        <f aca="true" t="shared" si="63" ref="A199:A206">B199-B$6</f>
        <v>96.5</v>
      </c>
      <c r="B199">
        <f aca="true" t="shared" si="64" ref="B199:B206">B198+0.5</f>
        <v>2090</v>
      </c>
      <c r="C199">
        <f aca="true" t="shared" si="65" ref="C199:C205">7.55/2</f>
        <v>3.775</v>
      </c>
      <c r="D199">
        <f aca="true" t="shared" si="66" ref="D199:D206">C199/1.03775^(A199*2)</f>
        <v>0.002958133298911859</v>
      </c>
      <c r="E199">
        <f t="shared" si="61"/>
        <v>99.92163885300904</v>
      </c>
      <c r="F199" s="2">
        <f aca="true" t="shared" si="67" ref="F199:F206">E199/D$208</f>
        <v>0.9992163885300898</v>
      </c>
      <c r="H199">
        <f aca="true" t="shared" si="68" ref="H199:H206">C199/1.06^(A199*2)</f>
        <v>4.930431845940948E-05</v>
      </c>
      <c r="I199">
        <f t="shared" si="62"/>
        <v>62.91584492802559</v>
      </c>
      <c r="J199" s="2">
        <f aca="true" t="shared" si="69" ref="J199:J206">I199/H$208</f>
        <v>0.9999818196995943</v>
      </c>
      <c r="L199">
        <f t="shared" si="52"/>
        <v>0.5532122851766427</v>
      </c>
      <c r="M199">
        <f t="shared" si="53"/>
        <v>322.1787714823354</v>
      </c>
      <c r="N199" s="2">
        <f aca="true" t="shared" si="70" ref="N199:N206">M199/L$208</f>
        <v>0.948785870294931</v>
      </c>
    </row>
    <row r="200" spans="1:14" ht="10.5">
      <c r="A200">
        <f t="shared" si="63"/>
        <v>97</v>
      </c>
      <c r="B200">
        <f t="shared" si="64"/>
        <v>2090.5</v>
      </c>
      <c r="C200">
        <f t="shared" si="65"/>
        <v>3.775</v>
      </c>
      <c r="D200">
        <f t="shared" si="66"/>
        <v>0.0028505259445067302</v>
      </c>
      <c r="E200">
        <f aca="true" t="shared" si="71" ref="E200:E206">E199+D200</f>
        <v>99.92448937895355</v>
      </c>
      <c r="F200" s="2">
        <f t="shared" si="67"/>
        <v>0.9992448937895348</v>
      </c>
      <c r="H200">
        <f t="shared" si="68"/>
        <v>4.6513507980574976E-05</v>
      </c>
      <c r="I200">
        <f aca="true" t="shared" si="72" ref="I200:I206">I199+H200</f>
        <v>62.915891441533574</v>
      </c>
      <c r="J200" s="2">
        <f t="shared" si="69"/>
        <v>0.9999825589833535</v>
      </c>
      <c r="L200">
        <f aca="true" t="shared" si="73" ref="L200:L206">C200/1.01^(A200*2)</f>
        <v>0.547734935818458</v>
      </c>
      <c r="M200">
        <f aca="true" t="shared" si="74" ref="M200:M206">M199+L200</f>
        <v>322.72650641815386</v>
      </c>
      <c r="N200" s="2">
        <f t="shared" si="70"/>
        <v>0.9503988976380437</v>
      </c>
    </row>
    <row r="201" spans="1:14" ht="10.5">
      <c r="A201">
        <f t="shared" si="63"/>
        <v>97.5</v>
      </c>
      <c r="B201">
        <f t="shared" si="64"/>
        <v>2091</v>
      </c>
      <c r="C201">
        <f t="shared" si="65"/>
        <v>3.775</v>
      </c>
      <c r="D201">
        <f t="shared" si="66"/>
        <v>0.002746832998801956</v>
      </c>
      <c r="E201">
        <f t="shared" si="71"/>
        <v>99.92723621195235</v>
      </c>
      <c r="F201" s="2">
        <f t="shared" si="67"/>
        <v>0.9992723621195228</v>
      </c>
      <c r="H201">
        <f t="shared" si="68"/>
        <v>4.3880667906202804E-05</v>
      </c>
      <c r="I201">
        <f t="shared" si="72"/>
        <v>62.91593532220148</v>
      </c>
      <c r="J201" s="2">
        <f t="shared" si="69"/>
        <v>0.9999832564208622</v>
      </c>
      <c r="L201">
        <f t="shared" si="73"/>
        <v>0.5423118176420378</v>
      </c>
      <c r="M201">
        <f t="shared" si="74"/>
        <v>323.2688182357959</v>
      </c>
      <c r="N201" s="2">
        <f t="shared" si="70"/>
        <v>0.9519959544134028</v>
      </c>
    </row>
    <row r="202" spans="1:14" ht="10.5">
      <c r="A202">
        <f t="shared" si="63"/>
        <v>98</v>
      </c>
      <c r="B202">
        <f t="shared" si="64"/>
        <v>2091.5</v>
      </c>
      <c r="C202">
        <f t="shared" si="65"/>
        <v>3.775</v>
      </c>
      <c r="D202">
        <f t="shared" si="66"/>
        <v>0.0026469120682264093</v>
      </c>
      <c r="E202">
        <f t="shared" si="71"/>
        <v>99.92988312402058</v>
      </c>
      <c r="F202" s="2">
        <f t="shared" si="67"/>
        <v>0.999298831240205</v>
      </c>
      <c r="H202">
        <f t="shared" si="68"/>
        <v>4.139685651528566E-05</v>
      </c>
      <c r="I202">
        <f t="shared" si="72"/>
        <v>62.915976719057994</v>
      </c>
      <c r="J202" s="2">
        <f t="shared" si="69"/>
        <v>0.999983914380776</v>
      </c>
      <c r="L202">
        <f t="shared" si="73"/>
        <v>0.5369423937049879</v>
      </c>
      <c r="M202">
        <f t="shared" si="74"/>
        <v>323.80576062950087</v>
      </c>
      <c r="N202" s="2">
        <f t="shared" si="70"/>
        <v>0.9535771987454414</v>
      </c>
    </row>
    <row r="203" spans="1:14" ht="10.5">
      <c r="A203">
        <f t="shared" si="63"/>
        <v>98.5</v>
      </c>
      <c r="B203">
        <f t="shared" si="64"/>
        <v>2092</v>
      </c>
      <c r="C203">
        <f t="shared" si="65"/>
        <v>3.775</v>
      </c>
      <c r="D203">
        <f t="shared" si="66"/>
        <v>0.0025506259390280987</v>
      </c>
      <c r="E203">
        <f t="shared" si="71"/>
        <v>99.9324337499596</v>
      </c>
      <c r="F203" s="2">
        <f t="shared" si="67"/>
        <v>0.9993243374995953</v>
      </c>
      <c r="H203">
        <f t="shared" si="68"/>
        <v>3.9053638221967605E-05</v>
      </c>
      <c r="I203">
        <f t="shared" si="72"/>
        <v>62.91601577269621</v>
      </c>
      <c r="J203" s="2">
        <f t="shared" si="69"/>
        <v>0.9999845350976758</v>
      </c>
      <c r="L203">
        <f t="shared" si="73"/>
        <v>0.5316261323811762</v>
      </c>
      <c r="M203">
        <f t="shared" si="74"/>
        <v>324.33738676188204</v>
      </c>
      <c r="N203" s="2">
        <f t="shared" si="70"/>
        <v>0.9551427871930045</v>
      </c>
    </row>
    <row r="204" spans="1:14" ht="10.5">
      <c r="A204">
        <f t="shared" si="63"/>
        <v>99</v>
      </c>
      <c r="B204">
        <f t="shared" si="64"/>
        <v>2092.5</v>
      </c>
      <c r="C204">
        <f t="shared" si="65"/>
        <v>3.775</v>
      </c>
      <c r="D204">
        <f t="shared" si="66"/>
        <v>0.002457842388849047</v>
      </c>
      <c r="E204">
        <f t="shared" si="71"/>
        <v>99.93489159234845</v>
      </c>
      <c r="F204" s="2">
        <f t="shared" si="67"/>
        <v>0.9993489159234837</v>
      </c>
      <c r="H204">
        <f t="shared" si="68"/>
        <v>3.6843054926384526E-05</v>
      </c>
      <c r="I204">
        <f t="shared" si="72"/>
        <v>62.91605261575114</v>
      </c>
      <c r="J204" s="2">
        <f t="shared" si="69"/>
        <v>0.9999851206796568</v>
      </c>
      <c r="L204">
        <f t="shared" si="73"/>
        <v>0.526362507308095</v>
      </c>
      <c r="M204">
        <f t="shared" si="74"/>
        <v>324.8637492691901</v>
      </c>
      <c r="N204" s="2">
        <f t="shared" si="70"/>
        <v>0.9566928747648491</v>
      </c>
    </row>
    <row r="205" spans="1:14" ht="10.5">
      <c r="A205">
        <f t="shared" si="63"/>
        <v>99.5</v>
      </c>
      <c r="B205">
        <f t="shared" si="64"/>
        <v>2093</v>
      </c>
      <c r="C205">
        <f t="shared" si="65"/>
        <v>3.775</v>
      </c>
      <c r="D205">
        <f t="shared" si="66"/>
        <v>0.0023684340051544663</v>
      </c>
      <c r="E205">
        <f t="shared" si="71"/>
        <v>99.9372600263536</v>
      </c>
      <c r="F205" s="2">
        <f t="shared" si="67"/>
        <v>0.9993726002635352</v>
      </c>
      <c r="H205">
        <f t="shared" si="68"/>
        <v>3.4757598987155204E-05</v>
      </c>
      <c r="I205">
        <f t="shared" si="72"/>
        <v>62.91608737335013</v>
      </c>
      <c r="J205" s="2">
        <f t="shared" si="69"/>
        <v>0.999985673115488</v>
      </c>
      <c r="L205">
        <f t="shared" si="73"/>
        <v>0.5211509973347478</v>
      </c>
      <c r="M205">
        <f t="shared" si="74"/>
        <v>325.3849002665249</v>
      </c>
      <c r="N205" s="2">
        <f t="shared" si="70"/>
        <v>0.9582276149349923</v>
      </c>
    </row>
    <row r="206" spans="1:14" ht="10.5">
      <c r="A206">
        <f t="shared" si="63"/>
        <v>100</v>
      </c>
      <c r="B206">
        <f t="shared" si="64"/>
        <v>2093.5</v>
      </c>
      <c r="C206">
        <f>100+7.55/2</f>
        <v>103.775</v>
      </c>
      <c r="D206">
        <f t="shared" si="66"/>
        <v>0.06273997364647593</v>
      </c>
      <c r="E206">
        <f t="shared" si="71"/>
        <v>100.00000000000007</v>
      </c>
      <c r="F206" s="2">
        <f t="shared" si="67"/>
        <v>1</v>
      </c>
      <c r="H206">
        <f t="shared" si="68"/>
        <v>0.0009014044320609853</v>
      </c>
      <c r="I206">
        <f t="shared" si="72"/>
        <v>62.916988777782194</v>
      </c>
      <c r="J206" s="2">
        <f t="shared" si="69"/>
        <v>1</v>
      </c>
      <c r="L206">
        <f t="shared" si="73"/>
        <v>14.184629138656728</v>
      </c>
      <c r="M206">
        <f t="shared" si="74"/>
        <v>339.5695294051816</v>
      </c>
      <c r="N206" s="2">
        <f t="shared" si="70"/>
        <v>1</v>
      </c>
    </row>
    <row r="208" spans="3:12" ht="10.5">
      <c r="C208" t="s">
        <v>7</v>
      </c>
      <c r="D208">
        <f>SUM(D7:D206)</f>
        <v>100.00000000000007</v>
      </c>
      <c r="H208">
        <f>SUM(H7:H206)</f>
        <v>62.916988777782194</v>
      </c>
      <c r="L208">
        <f>SUM(L7:L206)</f>
        <v>339.5695294051816</v>
      </c>
    </row>
  </sheetData>
  <sheetProtection/>
  <printOptions/>
  <pageMargins left="0.7500000000000001" right="0.7500000000000001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dcterms:created xsi:type="dcterms:W3CDTF">2004-01-21T13:23:09Z</dcterms:created>
  <dcterms:modified xsi:type="dcterms:W3CDTF">2015-05-17T17:15:25Z</dcterms:modified>
  <cp:category/>
  <cp:version/>
  <cp:contentType/>
  <cp:contentStatus/>
</cp:coreProperties>
</file>